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<sst xmlns="http://schemas.openxmlformats.org/spreadsheetml/2006/main" count="378" uniqueCount="111">
  <si>
    <t xml:space="preserve"> </t>
  </si>
  <si>
    <t>Návrh rozpočtu na rok 2013</t>
  </si>
  <si>
    <t>pro Školní jídelnu Blatské sídliště 23 a Školní jídelnu ČSA 834 Veselí nad Lužnicí</t>
  </si>
  <si>
    <t>očekávaná</t>
  </si>
  <si>
    <t>Náklady</t>
  </si>
  <si>
    <t>skutečnost</t>
  </si>
  <si>
    <t>rozpočet</t>
  </si>
  <si>
    <t>účet</t>
  </si>
  <si>
    <t>spotřeba</t>
  </si>
  <si>
    <t>nádobí</t>
  </si>
  <si>
    <t>DHM</t>
  </si>
  <si>
    <t>čist.prost.</t>
  </si>
  <si>
    <t>el. energie</t>
  </si>
  <si>
    <t>skutečná spotřeba v roce - vyúčtování jsou bez DPH</t>
  </si>
  <si>
    <t>v ŠJ</t>
  </si>
  <si>
    <t>MWh</t>
  </si>
  <si>
    <t>Kč</t>
  </si>
  <si>
    <t>v DPS</t>
  </si>
  <si>
    <t>zálohy/2012</t>
  </si>
  <si>
    <t>teplo</t>
  </si>
  <si>
    <t>GJ</t>
  </si>
  <si>
    <t xml:space="preserve"> teplo</t>
  </si>
  <si>
    <t>teplo,TUV</t>
  </si>
  <si>
    <t>TUV</t>
  </si>
  <si>
    <t>vodné,stočné</t>
  </si>
  <si>
    <t>celkem</t>
  </si>
  <si>
    <t>voda</t>
  </si>
  <si>
    <t>m3</t>
  </si>
  <si>
    <t>vodné</t>
  </si>
  <si>
    <t>stočné</t>
  </si>
  <si>
    <t>srážky</t>
  </si>
  <si>
    <t>plyn</t>
  </si>
  <si>
    <t xml:space="preserve">MWh  </t>
  </si>
  <si>
    <t>celkem za energie</t>
  </si>
  <si>
    <t>dotace</t>
  </si>
  <si>
    <t>ŠJ</t>
  </si>
  <si>
    <t>DPS</t>
  </si>
  <si>
    <t>opravy</t>
  </si>
  <si>
    <t>poštovné</t>
  </si>
  <si>
    <t>telefony</t>
  </si>
  <si>
    <t>ost.služby</t>
  </si>
  <si>
    <t>bank.popl.</t>
  </si>
  <si>
    <t xml:space="preserve">Ve Veselí nad Lužnicí </t>
  </si>
  <si>
    <t>Výnosy:</t>
  </si>
  <si>
    <t>Celkem</t>
  </si>
  <si>
    <t>tržby za potraviny</t>
  </si>
  <si>
    <t>dotace na provoz</t>
  </si>
  <si>
    <t>dotace na mzdy</t>
  </si>
  <si>
    <t>Náklady:</t>
  </si>
  <si>
    <t>Opravy a údržba</t>
  </si>
  <si>
    <t>zákonné pojištění</t>
  </si>
  <si>
    <t>Mzdy</t>
  </si>
  <si>
    <t>Odvody</t>
  </si>
  <si>
    <t>Tvorba FKSP</t>
  </si>
  <si>
    <t>ONIV</t>
  </si>
  <si>
    <t xml:space="preserve"> Veselí nad Lužnicí</t>
  </si>
  <si>
    <t>poplatek za MŠ</t>
  </si>
  <si>
    <t>ostatní tržby</t>
  </si>
  <si>
    <t>Spotřeba materiálu</t>
  </si>
  <si>
    <t>ost.mater.+DDHM</t>
  </si>
  <si>
    <t>čistící potředky</t>
  </si>
  <si>
    <t>kancelářské potřeby</t>
  </si>
  <si>
    <t>ochranné oděvy</t>
  </si>
  <si>
    <t>prádlo</t>
  </si>
  <si>
    <t>náčiní</t>
  </si>
  <si>
    <t>publikace, předplatné</t>
  </si>
  <si>
    <t>učební pomůcky</t>
  </si>
  <si>
    <t>Spotřeba energie</t>
  </si>
  <si>
    <t>Spotřeba.tepla</t>
  </si>
  <si>
    <t>Spotřeba elektr.energie</t>
  </si>
  <si>
    <t>Spotřeba studené vody</t>
  </si>
  <si>
    <t>Cestovné</t>
  </si>
  <si>
    <t>Ostatní služby</t>
  </si>
  <si>
    <t>zpracování mezd</t>
  </si>
  <si>
    <t>úprava zahrady</t>
  </si>
  <si>
    <t>školení</t>
  </si>
  <si>
    <t>telefonní poplatky</t>
  </si>
  <si>
    <t>internet</t>
  </si>
  <si>
    <t>revize, servis</t>
  </si>
  <si>
    <t>bankovní poplatky</t>
  </si>
  <si>
    <t>odpady,kontejnery</t>
  </si>
  <si>
    <t>ostatní služby</t>
  </si>
  <si>
    <t>vedení účetnictví</t>
  </si>
  <si>
    <t>Zákonné pojištění</t>
  </si>
  <si>
    <t>pojištění budov</t>
  </si>
  <si>
    <t>spotřeba potravin</t>
  </si>
  <si>
    <t>Rozdíl</t>
  </si>
  <si>
    <t>kuchyňské vybavení</t>
  </si>
  <si>
    <t>reprez.náklady</t>
  </si>
  <si>
    <t>Návrh rozpočtu na r. 2019</t>
  </si>
  <si>
    <t>Návrh rozpočtu na r. 2018</t>
  </si>
  <si>
    <t>r. 2019</t>
  </si>
  <si>
    <t>dotace - šablony</t>
  </si>
  <si>
    <t>Zákonné soc.náklady</t>
  </si>
  <si>
    <t>školení, semináře</t>
  </si>
  <si>
    <t>pracovní oděvy</t>
  </si>
  <si>
    <t>preventivní prohlídky</t>
  </si>
  <si>
    <t>příspěvek na stravování</t>
  </si>
  <si>
    <t>poradenství</t>
  </si>
  <si>
    <t>nákup DHM</t>
  </si>
  <si>
    <t>ost.materiál</t>
  </si>
  <si>
    <t>odměny při soutěžích</t>
  </si>
  <si>
    <t>Čerpání dotace MŠMT-ESF</t>
  </si>
  <si>
    <t>mzda asistenta</t>
  </si>
  <si>
    <t>odvody</t>
  </si>
  <si>
    <t>tvorba FKSP</t>
  </si>
  <si>
    <t>cestovné</t>
  </si>
  <si>
    <t>dotace na pedag.asistenta</t>
  </si>
  <si>
    <t>Čerpání dotace na mzdy</t>
  </si>
  <si>
    <t>II. rozpočtové opatření na rok 2018 - Mateřská škola Blatské sídliště 570</t>
  </si>
  <si>
    <t>Datum vyvěšení: 14.5.2018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</si>
</sst>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86</xdr:row>
      <xdr:rowOff>0</xdr:rowOff>
    </xdr:from>
    <xdr:to>
      <xdr:col>5</xdr:col>
      <xdr:colOff>695325</xdr:colOff>
      <xdr:row>91</xdr:row>
      <xdr:rowOff>76200</xdr:rowOff>
    </xdr:to>
    <xdr:pic>
      <xdr:nvPicPr>
        <xdr:cNvPr id="1" name="Obrázek 1" descr="razítk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583025"/>
          <a:ext cx="2257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1">
      <selection activeCell="D78" sqref="D78"/>
    </sheetView>
  </sheetViews>
  <sheetFormatPr defaultColWidth="9.140625" defaultRowHeight="12.75"/>
  <cols>
    <col min="3" max="3" width="5.7109375" style="0" customWidth="1"/>
    <col min="4" max="4" width="11.28125" style="0" customWidth="1"/>
    <col min="5" max="9" width="10.7109375" style="0" customWidth="1"/>
    <col min="15" max="15" width="9.7109375" style="0" customWidth="1"/>
    <col min="17" max="17" width="9.7109375" style="0" customWidth="1"/>
  </cols>
  <sheetData>
    <row r="1" spans="1:9" ht="2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</row>
    <row r="2" spans="2:9" ht="20.25">
      <c r="B2" s="2" t="s">
        <v>2</v>
      </c>
      <c r="H2" s="1"/>
      <c r="I2" s="1"/>
    </row>
    <row r="3" spans="1:9" ht="15">
      <c r="A3" s="3" t="s">
        <v>0</v>
      </c>
      <c r="B3" s="3"/>
      <c r="C3" s="3"/>
      <c r="D3" s="3"/>
      <c r="E3" s="4" t="s">
        <v>0</v>
      </c>
      <c r="F3" s="4"/>
      <c r="G3" s="4"/>
      <c r="H3" s="3" t="s">
        <v>0</v>
      </c>
      <c r="I3" s="3"/>
    </row>
    <row r="4" spans="1:9" ht="15">
      <c r="A4" s="3"/>
      <c r="B4" s="3"/>
      <c r="C4" s="3"/>
      <c r="D4" s="3"/>
      <c r="E4" s="3"/>
      <c r="F4" s="2" t="s">
        <v>3</v>
      </c>
      <c r="G4" s="3"/>
      <c r="H4" s="3" t="s">
        <v>0</v>
      </c>
      <c r="I4" s="3"/>
    </row>
    <row r="5" spans="1:7" ht="15">
      <c r="A5" s="3" t="s">
        <v>4</v>
      </c>
      <c r="B5" s="3"/>
      <c r="C5" s="3"/>
      <c r="D5" s="2" t="s">
        <v>5</v>
      </c>
      <c r="E5" s="2" t="s">
        <v>6</v>
      </c>
      <c r="F5" s="2" t="s">
        <v>5</v>
      </c>
      <c r="G5" s="2" t="s">
        <v>6</v>
      </c>
    </row>
    <row r="6" spans="1:7" ht="15">
      <c r="A6" s="3" t="s">
        <v>7</v>
      </c>
      <c r="B6" s="3"/>
      <c r="C6" s="3"/>
      <c r="D6" s="3">
        <v>2011</v>
      </c>
      <c r="E6" s="3">
        <v>2012</v>
      </c>
      <c r="F6" s="3">
        <v>2012</v>
      </c>
      <c r="G6" s="3">
        <v>2013</v>
      </c>
    </row>
    <row r="7" spans="1:7" ht="15" hidden="1">
      <c r="A7" s="3"/>
      <c r="B7" s="3"/>
      <c r="C7" s="3"/>
      <c r="D7" s="3"/>
      <c r="E7" s="3"/>
      <c r="F7" s="3"/>
      <c r="G7" s="3"/>
    </row>
    <row r="8" spans="1:7" ht="15">
      <c r="A8" s="3">
        <v>501200</v>
      </c>
      <c r="B8" s="5" t="s">
        <v>8</v>
      </c>
      <c r="C8" s="5"/>
      <c r="D8" s="3">
        <v>42561</v>
      </c>
      <c r="E8" s="3">
        <v>40000</v>
      </c>
      <c r="F8" s="3">
        <v>30000</v>
      </c>
      <c r="G8" s="3">
        <v>30000</v>
      </c>
    </row>
    <row r="9" spans="1:7" ht="15">
      <c r="A9" s="3">
        <v>501300</v>
      </c>
      <c r="B9" s="3" t="s">
        <v>9</v>
      </c>
      <c r="C9" s="3"/>
      <c r="D9" s="3">
        <v>67512</v>
      </c>
      <c r="E9" s="3">
        <v>30000</v>
      </c>
      <c r="F9" s="3">
        <v>25000</v>
      </c>
      <c r="G9" s="3">
        <v>25000</v>
      </c>
    </row>
    <row r="10" spans="1:7" ht="15">
      <c r="A10" s="3">
        <v>501400</v>
      </c>
      <c r="B10" s="3" t="s">
        <v>10</v>
      </c>
      <c r="C10" s="3"/>
      <c r="D10" s="3">
        <v>21579</v>
      </c>
      <c r="E10" s="3">
        <v>0</v>
      </c>
      <c r="F10" s="3">
        <v>8000</v>
      </c>
      <c r="G10" s="3">
        <v>0</v>
      </c>
    </row>
    <row r="11" spans="1:7" ht="15">
      <c r="A11" s="3">
        <v>501600</v>
      </c>
      <c r="B11" s="3" t="s">
        <v>11</v>
      </c>
      <c r="C11" s="3"/>
      <c r="D11" s="3">
        <v>43680</v>
      </c>
      <c r="E11" s="3">
        <v>40000</v>
      </c>
      <c r="F11" s="3">
        <v>50000</v>
      </c>
      <c r="G11" s="3">
        <v>50000</v>
      </c>
    </row>
    <row r="12" spans="1:7" ht="15.75">
      <c r="A12" s="3"/>
      <c r="B12" s="3"/>
      <c r="C12" s="6"/>
      <c r="D12" s="6">
        <f>D11+D10+D9+D8</f>
        <v>175332</v>
      </c>
      <c r="E12" s="6">
        <f>SUM(E8:E11)</f>
        <v>110000</v>
      </c>
      <c r="F12" s="6">
        <f>SUM(F8:F11)</f>
        <v>113000</v>
      </c>
      <c r="G12" s="6">
        <f>SUM(G8:G11)</f>
        <v>105000</v>
      </c>
    </row>
    <row r="13" spans="1:7" ht="15.75">
      <c r="A13" s="3"/>
      <c r="B13" s="3"/>
      <c r="C13" s="6"/>
      <c r="D13" s="6"/>
      <c r="E13" s="6"/>
      <c r="F13" s="6"/>
      <c r="G13" s="6"/>
    </row>
    <row r="14" spans="1:7" ht="15">
      <c r="A14" s="3">
        <v>502100</v>
      </c>
      <c r="B14" s="3" t="s">
        <v>12</v>
      </c>
      <c r="C14" s="3"/>
      <c r="D14" s="3">
        <v>183503</v>
      </c>
      <c r="E14" s="3">
        <v>290000</v>
      </c>
      <c r="F14" s="3">
        <v>280000</v>
      </c>
      <c r="G14" s="3">
        <v>290000</v>
      </c>
    </row>
    <row r="15" spans="4:10" ht="12.75">
      <c r="D15" t="s">
        <v>0</v>
      </c>
      <c r="E15" t="s">
        <v>0</v>
      </c>
      <c r="H15" s="7" t="s">
        <v>13</v>
      </c>
      <c r="I15" s="7"/>
      <c r="J15" s="7"/>
    </row>
    <row r="16" spans="8:10" ht="12.75">
      <c r="H16" s="7"/>
      <c r="I16" s="7"/>
      <c r="J16" s="7"/>
    </row>
    <row r="17" spans="4:15" ht="12.75">
      <c r="D17" t="s">
        <v>0</v>
      </c>
      <c r="E17" t="s">
        <v>0</v>
      </c>
      <c r="I17" t="s">
        <v>14</v>
      </c>
      <c r="J17" t="s">
        <v>15</v>
      </c>
      <c r="K17" t="s">
        <v>16</v>
      </c>
      <c r="M17" t="s">
        <v>17</v>
      </c>
      <c r="N17" t="s">
        <v>15</v>
      </c>
      <c r="O17" t="s">
        <v>16</v>
      </c>
    </row>
    <row r="18" spans="5:15" ht="12.75">
      <c r="E18" t="s">
        <v>0</v>
      </c>
      <c r="H18" s="7">
        <v>2010</v>
      </c>
      <c r="J18">
        <v>64.005</v>
      </c>
      <c r="K18">
        <v>229661</v>
      </c>
      <c r="N18">
        <v>17.854</v>
      </c>
      <c r="O18">
        <v>71558.4</v>
      </c>
    </row>
    <row r="19" ht="12.75">
      <c r="H19" s="7"/>
    </row>
    <row r="20" spans="8:15" ht="12.75">
      <c r="H20" s="7">
        <v>2011</v>
      </c>
      <c r="J20">
        <v>66.122</v>
      </c>
      <c r="K20">
        <v>256029.98</v>
      </c>
      <c r="N20">
        <v>15.473</v>
      </c>
      <c r="O20">
        <v>73511.22</v>
      </c>
    </row>
    <row r="21" ht="12.75">
      <c r="H21" s="7"/>
    </row>
    <row r="22" spans="5:15" ht="12.75">
      <c r="E22" t="s">
        <v>0</v>
      </c>
      <c r="H22" s="7" t="s">
        <v>18</v>
      </c>
      <c r="K22">
        <v>209850</v>
      </c>
      <c r="O22">
        <v>55900</v>
      </c>
    </row>
    <row r="23" ht="12.75">
      <c r="H23" s="7"/>
    </row>
    <row r="24" spans="1:15" ht="15.75">
      <c r="A24" s="3">
        <v>502200</v>
      </c>
      <c r="B24" s="3" t="s">
        <v>19</v>
      </c>
      <c r="C24" s="3" t="s">
        <v>0</v>
      </c>
      <c r="D24" s="3">
        <v>209546</v>
      </c>
      <c r="E24" s="3">
        <v>215000</v>
      </c>
      <c r="F24" s="3">
        <v>250000</v>
      </c>
      <c r="G24" s="3">
        <v>250000</v>
      </c>
      <c r="H24" s="6" t="s">
        <v>0</v>
      </c>
      <c r="I24" t="s">
        <v>14</v>
      </c>
      <c r="J24" t="s">
        <v>20</v>
      </c>
      <c r="K24" t="s">
        <v>16</v>
      </c>
      <c r="M24" s="8" t="s">
        <v>17</v>
      </c>
      <c r="N24" t="s">
        <v>20</v>
      </c>
      <c r="O24" t="s">
        <v>16</v>
      </c>
    </row>
    <row r="25" spans="5:15" ht="12.75">
      <c r="E25" t="s">
        <v>0</v>
      </c>
      <c r="H25" s="7">
        <v>2010</v>
      </c>
      <c r="I25" t="s">
        <v>21</v>
      </c>
      <c r="J25">
        <v>169.07</v>
      </c>
      <c r="K25">
        <v>90631.66</v>
      </c>
      <c r="M25" s="2" t="s">
        <v>22</v>
      </c>
      <c r="N25">
        <v>256.15</v>
      </c>
      <c r="O25">
        <v>158121</v>
      </c>
    </row>
    <row r="26" spans="5:15" ht="12.75">
      <c r="E26" t="s">
        <v>0</v>
      </c>
      <c r="H26" s="7" t="s">
        <v>0</v>
      </c>
      <c r="I26" t="s">
        <v>23</v>
      </c>
      <c r="J26">
        <v>172.44</v>
      </c>
      <c r="K26">
        <v>92438.19</v>
      </c>
      <c r="O26" s="2" t="s">
        <v>0</v>
      </c>
    </row>
    <row r="27" spans="5:15" ht="12.75">
      <c r="E27" t="s">
        <v>0</v>
      </c>
      <c r="H27" s="7" t="s">
        <v>0</v>
      </c>
      <c r="I27" s="9" t="s">
        <v>24</v>
      </c>
      <c r="J27" s="2">
        <v>52.38</v>
      </c>
      <c r="K27">
        <v>18584.95</v>
      </c>
      <c r="M27" s="2" t="s">
        <v>0</v>
      </c>
      <c r="N27" t="s">
        <v>0</v>
      </c>
      <c r="O27" t="s">
        <v>0</v>
      </c>
    </row>
    <row r="28" spans="5:11" ht="12.75">
      <c r="E28" t="s">
        <v>0</v>
      </c>
      <c r="H28" t="s">
        <v>0</v>
      </c>
      <c r="I28" s="2" t="s">
        <v>25</v>
      </c>
      <c r="J28" t="s">
        <v>0</v>
      </c>
      <c r="K28">
        <v>201654.8</v>
      </c>
    </row>
    <row r="29" ht="12.75">
      <c r="I29" s="2"/>
    </row>
    <row r="30" spans="8:15" ht="12.75">
      <c r="H30" s="7">
        <v>2011</v>
      </c>
      <c r="I30" s="2" t="s">
        <v>19</v>
      </c>
      <c r="J30">
        <v>162.95</v>
      </c>
      <c r="K30">
        <v>85506.38</v>
      </c>
      <c r="N30">
        <v>256.15</v>
      </c>
      <c r="O30">
        <v>118160.49</v>
      </c>
    </row>
    <row r="31" spans="8:11" ht="12.75">
      <c r="H31" s="7"/>
      <c r="I31" s="2" t="s">
        <v>23</v>
      </c>
      <c r="J31">
        <v>222.95</v>
      </c>
      <c r="K31">
        <v>116990.78</v>
      </c>
    </row>
    <row r="32" spans="8:11" ht="12.75">
      <c r="H32" s="7"/>
      <c r="I32" s="10" t="s">
        <v>24</v>
      </c>
      <c r="J32">
        <v>350</v>
      </c>
      <c r="K32">
        <v>19386.5</v>
      </c>
    </row>
    <row r="33" spans="8:11" ht="12.75">
      <c r="H33" s="7"/>
      <c r="I33" s="10" t="s">
        <v>25</v>
      </c>
      <c r="K33">
        <v>221883.66</v>
      </c>
    </row>
    <row r="34" spans="8:9" ht="12.75">
      <c r="H34" s="7"/>
      <c r="I34" s="10"/>
    </row>
    <row r="35" spans="5:15" ht="12.75">
      <c r="E35" t="s">
        <v>0</v>
      </c>
      <c r="H35" s="11" t="s">
        <v>18</v>
      </c>
      <c r="I35" s="2" t="s">
        <v>0</v>
      </c>
      <c r="K35">
        <v>195000</v>
      </c>
      <c r="O35">
        <v>80000</v>
      </c>
    </row>
    <row r="36" spans="8:9" ht="12.75">
      <c r="H36" s="11"/>
      <c r="I36" s="2"/>
    </row>
    <row r="37" spans="8:9" ht="12.75">
      <c r="H37" s="11"/>
      <c r="I37" s="2"/>
    </row>
    <row r="38" spans="8:9" ht="12.75">
      <c r="H38" s="11"/>
      <c r="I38" s="2"/>
    </row>
    <row r="39" spans="8:9" ht="12.75">
      <c r="H39" s="11"/>
      <c r="I39" s="2"/>
    </row>
    <row r="40" spans="8:9" ht="12.75">
      <c r="H40" s="9"/>
      <c r="I40" s="2"/>
    </row>
    <row r="41" spans="1:15" ht="15.75">
      <c r="A41" s="3">
        <v>502300</v>
      </c>
      <c r="B41" s="3" t="s">
        <v>26</v>
      </c>
      <c r="C41" s="3" t="s">
        <v>0</v>
      </c>
      <c r="D41" s="3">
        <v>132533</v>
      </c>
      <c r="E41" s="3">
        <v>200000</v>
      </c>
      <c r="F41" s="3">
        <v>141000</v>
      </c>
      <c r="G41" s="3">
        <v>150000</v>
      </c>
      <c r="H41" s="6"/>
      <c r="I41" t="s">
        <v>14</v>
      </c>
      <c r="J41" t="s">
        <v>27</v>
      </c>
      <c r="K41" t="s">
        <v>16</v>
      </c>
      <c r="M41" t="s">
        <v>17</v>
      </c>
      <c r="N41" t="s">
        <v>27</v>
      </c>
      <c r="O41" t="s">
        <v>16</v>
      </c>
    </row>
    <row r="42" spans="5:15" ht="12.75">
      <c r="E42" t="s">
        <v>0</v>
      </c>
      <c r="H42" s="7">
        <v>2010</v>
      </c>
      <c r="I42" t="s">
        <v>28</v>
      </c>
      <c r="J42">
        <v>1101</v>
      </c>
      <c r="K42" s="12"/>
      <c r="M42" t="s">
        <v>28</v>
      </c>
      <c r="N42">
        <v>1882</v>
      </c>
      <c r="O42" s="8"/>
    </row>
    <row r="43" spans="5:15" ht="12.75">
      <c r="E43" t="s">
        <v>0</v>
      </c>
      <c r="I43" t="s">
        <v>29</v>
      </c>
      <c r="J43">
        <v>1434</v>
      </c>
      <c r="K43" s="12"/>
      <c r="M43" t="s">
        <v>29</v>
      </c>
      <c r="N43">
        <v>2018</v>
      </c>
      <c r="O43" s="8"/>
    </row>
    <row r="44" spans="5:15" ht="12.75">
      <c r="E44" t="s">
        <v>0</v>
      </c>
      <c r="I44" t="s">
        <v>25</v>
      </c>
      <c r="K44" s="12">
        <v>65280</v>
      </c>
      <c r="M44" t="s">
        <v>25</v>
      </c>
      <c r="O44" s="13">
        <v>102075</v>
      </c>
    </row>
    <row r="45" spans="11:15" ht="12.75">
      <c r="K45" s="12"/>
      <c r="O45" s="13"/>
    </row>
    <row r="46" spans="8:15" ht="12.75">
      <c r="H46" s="7">
        <v>2011</v>
      </c>
      <c r="I46" t="s">
        <v>28</v>
      </c>
      <c r="J46">
        <v>1106</v>
      </c>
      <c r="K46" s="12" t="s">
        <v>0</v>
      </c>
      <c r="M46" t="s">
        <v>28</v>
      </c>
      <c r="N46">
        <v>2158</v>
      </c>
      <c r="O46" s="13"/>
    </row>
    <row r="47" spans="8:15" ht="12.75">
      <c r="H47" s="7"/>
      <c r="I47" t="s">
        <v>29</v>
      </c>
      <c r="J47">
        <v>1106</v>
      </c>
      <c r="K47" s="12"/>
      <c r="M47" t="s">
        <v>29</v>
      </c>
      <c r="N47">
        <v>2158</v>
      </c>
      <c r="O47" s="13"/>
    </row>
    <row r="48" spans="8:15" ht="12.75">
      <c r="H48" s="7"/>
      <c r="I48" t="s">
        <v>30</v>
      </c>
      <c r="J48">
        <v>328.708</v>
      </c>
      <c r="K48" s="12"/>
      <c r="M48" t="s">
        <v>30</v>
      </c>
      <c r="N48">
        <v>135.212</v>
      </c>
      <c r="O48" s="13"/>
    </row>
    <row r="49" spans="8:15" ht="12.75">
      <c r="H49" s="7"/>
      <c r="I49" t="s">
        <v>25</v>
      </c>
      <c r="K49" s="12">
        <v>69021.51</v>
      </c>
      <c r="O49" s="13">
        <v>112330.48</v>
      </c>
    </row>
    <row r="50" spans="8:15" ht="12.75">
      <c r="H50" s="7"/>
      <c r="K50" s="12"/>
      <c r="O50" s="13"/>
    </row>
    <row r="51" spans="1:15" ht="15.75">
      <c r="A51" s="3">
        <v>502400</v>
      </c>
      <c r="B51" s="3" t="s">
        <v>31</v>
      </c>
      <c r="C51" s="3" t="s">
        <v>0</v>
      </c>
      <c r="D51" s="3">
        <v>28448</v>
      </c>
      <c r="E51" s="3">
        <v>35000</v>
      </c>
      <c r="F51" s="3">
        <v>36000</v>
      </c>
      <c r="G51" s="3">
        <v>38000</v>
      </c>
      <c r="H51" s="6"/>
      <c r="I51" t="s">
        <v>14</v>
      </c>
      <c r="J51" t="s">
        <v>15</v>
      </c>
      <c r="K51" t="s">
        <v>16</v>
      </c>
      <c r="M51" t="s">
        <v>17</v>
      </c>
      <c r="N51" t="s">
        <v>32</v>
      </c>
      <c r="O51" t="s">
        <v>16</v>
      </c>
    </row>
    <row r="52" spans="5:15" ht="12.75">
      <c r="E52" t="s">
        <v>0</v>
      </c>
      <c r="H52" s="7">
        <v>2010</v>
      </c>
      <c r="J52">
        <v>18.361</v>
      </c>
      <c r="K52">
        <v>21138.02</v>
      </c>
      <c r="N52">
        <v>21.151</v>
      </c>
      <c r="O52">
        <v>28818.66</v>
      </c>
    </row>
    <row r="53" ht="12.75">
      <c r="H53" s="7"/>
    </row>
    <row r="54" spans="8:15" ht="12.75">
      <c r="H54" s="7">
        <v>2011</v>
      </c>
      <c r="J54">
        <v>16.24</v>
      </c>
      <c r="K54">
        <v>23653.84</v>
      </c>
      <c r="N54">
        <v>19.806</v>
      </c>
      <c r="O54">
        <v>27891.11</v>
      </c>
    </row>
    <row r="55" ht="12.75">
      <c r="H55" s="7"/>
    </row>
    <row r="56" spans="5:15" ht="12.75">
      <c r="E56" t="s">
        <v>0</v>
      </c>
      <c r="H56" s="7" t="s">
        <v>18</v>
      </c>
      <c r="K56">
        <v>16800</v>
      </c>
      <c r="O56">
        <v>19200</v>
      </c>
    </row>
    <row r="57" ht="12.75">
      <c r="H57" s="7"/>
    </row>
    <row r="58" spans="1:7" ht="15.75">
      <c r="A58" s="3" t="s">
        <v>33</v>
      </c>
      <c r="B58" s="3"/>
      <c r="C58" s="6"/>
      <c r="D58" s="14">
        <f>D51+D41+D24+D14</f>
        <v>554030</v>
      </c>
      <c r="E58" s="14">
        <f>E51+E41+E24+E14</f>
        <v>740000</v>
      </c>
      <c r="F58" s="14">
        <f>SUM(F14:F57)</f>
        <v>707000</v>
      </c>
      <c r="G58" s="14">
        <f>SUM(G14:G57)</f>
        <v>728000</v>
      </c>
    </row>
    <row r="59" spans="1:7" ht="15.75">
      <c r="A59" s="3"/>
      <c r="B59" s="3"/>
      <c r="C59" s="6"/>
      <c r="D59" s="14"/>
      <c r="E59" s="14"/>
      <c r="F59" s="14"/>
      <c r="G59" s="14"/>
    </row>
    <row r="60" spans="1:5" ht="15.75">
      <c r="A60" s="3" t="s">
        <v>34</v>
      </c>
      <c r="B60" s="3" t="s">
        <v>35</v>
      </c>
      <c r="C60" s="6"/>
      <c r="E60">
        <v>650000</v>
      </c>
    </row>
    <row r="61" spans="1:5" ht="15.75">
      <c r="A61" s="3"/>
      <c r="B61" s="3" t="s">
        <v>36</v>
      </c>
      <c r="C61" s="6"/>
      <c r="E61">
        <v>300000</v>
      </c>
    </row>
    <row r="62" spans="1:7" ht="15.75">
      <c r="A62" s="3"/>
      <c r="B62" s="3" t="s">
        <v>25</v>
      </c>
      <c r="C62" s="6"/>
      <c r="D62" s="7"/>
      <c r="E62" s="7">
        <v>950000</v>
      </c>
      <c r="F62" s="7"/>
      <c r="G62" s="7"/>
    </row>
    <row r="63" spans="2:4" ht="12.75">
      <c r="B63" t="s">
        <v>0</v>
      </c>
      <c r="D63" t="s">
        <v>0</v>
      </c>
    </row>
    <row r="64" spans="1:7" ht="15">
      <c r="A64" s="3">
        <v>511100</v>
      </c>
      <c r="B64" s="3" t="s">
        <v>37</v>
      </c>
      <c r="C64" s="3"/>
      <c r="D64" s="3">
        <v>58962</v>
      </c>
      <c r="E64" s="3">
        <v>60000</v>
      </c>
      <c r="F64" s="3">
        <v>50000</v>
      </c>
      <c r="G64" s="3">
        <v>60000</v>
      </c>
    </row>
    <row r="65" spans="1:7" ht="15.75">
      <c r="A65" s="3"/>
      <c r="B65" s="3"/>
      <c r="C65" s="6"/>
      <c r="D65" s="6">
        <v>60000</v>
      </c>
      <c r="E65" s="6">
        <f>SUM(E64)</f>
        <v>60000</v>
      </c>
      <c r="F65" s="6">
        <f>SUM(F64)</f>
        <v>50000</v>
      </c>
      <c r="G65" s="6">
        <f>SUM(G64)</f>
        <v>60000</v>
      </c>
    </row>
    <row r="66" spans="1:7" ht="15">
      <c r="A66" s="3">
        <v>518100</v>
      </c>
      <c r="B66" s="3" t="s">
        <v>38</v>
      </c>
      <c r="C66" s="3"/>
      <c r="D66" s="3">
        <v>8532</v>
      </c>
      <c r="E66" s="3">
        <v>2000</v>
      </c>
      <c r="F66" s="3">
        <v>2000</v>
      </c>
      <c r="G66" s="3">
        <v>2000</v>
      </c>
    </row>
    <row r="67" spans="1:7" ht="15">
      <c r="A67" s="3">
        <v>518200</v>
      </c>
      <c r="B67" s="3" t="s">
        <v>39</v>
      </c>
      <c r="C67" s="3"/>
      <c r="D67" s="3">
        <v>16502</v>
      </c>
      <c r="E67" s="3">
        <v>28000</v>
      </c>
      <c r="F67" s="3">
        <v>18000</v>
      </c>
      <c r="G67" s="3">
        <v>20000</v>
      </c>
    </row>
    <row r="68" spans="1:7" ht="15">
      <c r="A68" s="3">
        <v>518300</v>
      </c>
      <c r="B68" s="3" t="s">
        <v>40</v>
      </c>
      <c r="C68" s="3"/>
      <c r="D68" s="3">
        <v>150488</v>
      </c>
      <c r="E68" s="3">
        <v>40000</v>
      </c>
      <c r="F68" s="3">
        <v>40000</v>
      </c>
      <c r="G68" s="3">
        <v>100000</v>
      </c>
    </row>
    <row r="69" spans="1:7" ht="15.75">
      <c r="A69" s="3"/>
      <c r="B69" s="3"/>
      <c r="C69" s="6"/>
      <c r="D69" s="6">
        <v>230000</v>
      </c>
      <c r="E69" s="6">
        <v>70000</v>
      </c>
      <c r="F69" s="6">
        <f>SUM(F66:F68)</f>
        <v>60000</v>
      </c>
      <c r="G69" s="6">
        <f>SUM(G66:G68)</f>
        <v>122000</v>
      </c>
    </row>
    <row r="70" spans="1:7" ht="15">
      <c r="A70" s="3">
        <v>569100</v>
      </c>
      <c r="B70" s="3" t="s">
        <v>41</v>
      </c>
      <c r="C70" s="3"/>
      <c r="D70" s="3">
        <v>19467</v>
      </c>
      <c r="E70" s="3">
        <v>20000</v>
      </c>
      <c r="F70" s="3">
        <v>20000</v>
      </c>
      <c r="G70" s="3">
        <v>20000</v>
      </c>
    </row>
    <row r="71" spans="1:7" ht="15">
      <c r="A71" s="3" t="s">
        <v>0</v>
      </c>
      <c r="B71" s="3"/>
      <c r="C71" s="3"/>
      <c r="D71" s="3"/>
      <c r="E71" s="3"/>
      <c r="F71" s="3"/>
      <c r="G71" s="3"/>
    </row>
    <row r="72" spans="1:7" ht="15.75">
      <c r="A72" s="3" t="s">
        <v>0</v>
      </c>
      <c r="B72" s="5"/>
      <c r="C72" s="14"/>
      <c r="D72" s="6">
        <v>19467</v>
      </c>
      <c r="E72" s="6">
        <f>SUM(E70:E71)</f>
        <v>20000</v>
      </c>
      <c r="F72" s="6">
        <f>SUM(F70:F71)</f>
        <v>20000</v>
      </c>
      <c r="G72" s="6">
        <f>SUM(G70:G71)</f>
        <v>20000</v>
      </c>
    </row>
    <row r="73" spans="1:7" ht="15">
      <c r="A73" s="3"/>
      <c r="B73" s="3"/>
      <c r="C73" s="3"/>
      <c r="D73" s="3"/>
      <c r="E73" s="3"/>
      <c r="F73" s="3"/>
      <c r="G73" s="3"/>
    </row>
    <row r="74" spans="1:7" ht="15.75">
      <c r="A74" s="3" t="s">
        <v>25</v>
      </c>
      <c r="B74" s="3"/>
      <c r="C74" s="6"/>
      <c r="D74" s="6">
        <f>D72+D69+D65+D58+D12</f>
        <v>1038829</v>
      </c>
      <c r="E74" s="6">
        <f>E72+E69+E65+E58+E12</f>
        <v>1000000</v>
      </c>
      <c r="F74" s="6">
        <f>F72+F69+F65+F58+F12</f>
        <v>950000</v>
      </c>
      <c r="G74" s="6">
        <f>G72+G69+G65+G58+G12</f>
        <v>1035000</v>
      </c>
    </row>
    <row r="75" spans="1:9" ht="15">
      <c r="A75" s="3"/>
      <c r="B75" s="3"/>
      <c r="C75" s="3"/>
      <c r="D75" s="3"/>
      <c r="E75" s="3"/>
      <c r="F75" s="3"/>
      <c r="G75" s="3"/>
      <c r="H75" s="3"/>
      <c r="I75" s="3"/>
    </row>
    <row r="76" spans="1:9" ht="15">
      <c r="A76" s="3" t="s">
        <v>0</v>
      </c>
      <c r="B76" s="3"/>
      <c r="C76" s="3"/>
      <c r="D76" s="3"/>
      <c r="E76" s="3"/>
      <c r="F76" s="3"/>
      <c r="G76" s="3"/>
      <c r="H76" s="3"/>
      <c r="I76" s="3"/>
    </row>
    <row r="77" spans="1:9" ht="15">
      <c r="A77" s="3" t="s">
        <v>0</v>
      </c>
      <c r="B77" s="3"/>
      <c r="C77" s="3"/>
      <c r="D77" s="3"/>
      <c r="E77" s="3"/>
      <c r="F77" s="3"/>
      <c r="G77" s="3"/>
      <c r="H77" s="3"/>
      <c r="I77" s="3"/>
    </row>
    <row r="78" spans="1:9" ht="12.75">
      <c r="A78" t="s">
        <v>42</v>
      </c>
      <c r="C78" s="15" t="s">
        <v>0</v>
      </c>
      <c r="D78" s="15">
        <v>41374</v>
      </c>
      <c r="H78" s="15" t="s">
        <v>0</v>
      </c>
      <c r="I78" s="15"/>
    </row>
  </sheetData>
  <sheetProtection/>
  <printOptions/>
  <pageMargins left="0.7875" right="0.7875" top="0.9840277777777778" bottom="1.1812500000000001" header="0.5118055555555556" footer="0.5118055555555556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31">
      <selection activeCell="H88" sqref="H88"/>
    </sheetView>
  </sheetViews>
  <sheetFormatPr defaultColWidth="9.140625" defaultRowHeight="12.75"/>
  <cols>
    <col min="2" max="2" width="10.7109375" style="0" customWidth="1"/>
    <col min="3" max="3" width="15.00390625" style="0" customWidth="1"/>
    <col min="4" max="4" width="17.7109375" style="0" customWidth="1"/>
    <col min="5" max="5" width="5.7109375" style="0" customWidth="1"/>
    <col min="6" max="6" width="15.7109375" style="0" customWidth="1"/>
    <col min="7" max="7" width="5.7109375" style="0" customWidth="1"/>
    <col min="8" max="8" width="13.7109375" style="0" customWidth="1"/>
  </cols>
  <sheetData>
    <row r="1" spans="1:8" ht="15">
      <c r="A1" s="3" t="s">
        <v>109</v>
      </c>
      <c r="B1" s="3"/>
      <c r="C1" s="3"/>
      <c r="D1" s="3"/>
      <c r="E1" s="3"/>
      <c r="F1" s="3"/>
      <c r="G1" s="3"/>
      <c r="H1" s="3"/>
    </row>
    <row r="2" spans="4:6" ht="15">
      <c r="D2" s="3" t="s">
        <v>55</v>
      </c>
      <c r="E2" s="3"/>
      <c r="F2" s="3"/>
    </row>
    <row r="4" spans="1:6" ht="15">
      <c r="A4" s="3" t="s">
        <v>43</v>
      </c>
      <c r="B4" s="3"/>
      <c r="C4" s="3"/>
      <c r="D4" s="3" t="s">
        <v>44</v>
      </c>
      <c r="F4" t="s">
        <v>0</v>
      </c>
    </row>
    <row r="5" spans="1:8" ht="15">
      <c r="A5" s="3"/>
      <c r="B5" s="3"/>
      <c r="C5" s="3"/>
      <c r="D5" s="16"/>
      <c r="H5" s="13"/>
    </row>
    <row r="6" spans="1:8" ht="15">
      <c r="A6" s="3" t="s">
        <v>45</v>
      </c>
      <c r="B6" s="3"/>
      <c r="C6" s="3"/>
      <c r="D6" s="16">
        <f>F6+H6</f>
        <v>540000</v>
      </c>
      <c r="F6" s="13">
        <v>540000</v>
      </c>
      <c r="H6" s="13"/>
    </row>
    <row r="7" spans="1:8" ht="15">
      <c r="A7" s="3" t="s">
        <v>56</v>
      </c>
      <c r="B7" s="5"/>
      <c r="C7" s="5"/>
      <c r="D7" s="16">
        <f>F7</f>
        <v>210000</v>
      </c>
      <c r="F7" s="13">
        <v>210000</v>
      </c>
      <c r="H7" s="13"/>
    </row>
    <row r="8" spans="1:8" ht="15">
      <c r="A8" s="3" t="s">
        <v>57</v>
      </c>
      <c r="B8" s="3"/>
      <c r="C8" s="3"/>
      <c r="D8" s="16">
        <f>F8</f>
        <v>20000</v>
      </c>
      <c r="F8" s="13">
        <v>20000</v>
      </c>
      <c r="H8" s="13"/>
    </row>
    <row r="9" spans="1:8" ht="15">
      <c r="A9" s="3" t="s">
        <v>46</v>
      </c>
      <c r="B9" s="3"/>
      <c r="C9" s="3"/>
      <c r="D9" s="16">
        <f>F9+H9</f>
        <v>1240000</v>
      </c>
      <c r="F9" s="13">
        <v>1240000</v>
      </c>
      <c r="H9" s="13"/>
    </row>
    <row r="10" spans="1:8" ht="15">
      <c r="A10" s="3" t="s">
        <v>47</v>
      </c>
      <c r="B10" s="3"/>
      <c r="C10" s="3"/>
      <c r="D10" s="16">
        <f>F10+H10</f>
        <v>5491469</v>
      </c>
      <c r="F10" s="13">
        <v>5491469</v>
      </c>
      <c r="H10" s="13"/>
    </row>
    <row r="11" spans="1:8" ht="15">
      <c r="A11" s="3" t="s">
        <v>107</v>
      </c>
      <c r="B11" s="3"/>
      <c r="C11" s="3"/>
      <c r="D11" s="16">
        <f>F11</f>
        <v>140149</v>
      </c>
      <c r="F11" s="13">
        <v>140149</v>
      </c>
      <c r="H11" s="13"/>
    </row>
    <row r="12" spans="1:8" ht="15">
      <c r="A12" s="3" t="s">
        <v>92</v>
      </c>
      <c r="B12" s="3"/>
      <c r="C12" s="3"/>
      <c r="D12" s="16">
        <f>F12</f>
        <v>174100</v>
      </c>
      <c r="F12" s="13">
        <v>174100</v>
      </c>
      <c r="H12" s="13"/>
    </row>
    <row r="13" spans="1:8" ht="15">
      <c r="A13" s="3"/>
      <c r="B13" s="3"/>
      <c r="C13" s="3"/>
      <c r="D13" s="16"/>
      <c r="F13" s="13"/>
      <c r="H13" s="13"/>
    </row>
    <row r="14" spans="1:8" ht="15.75">
      <c r="A14" s="3" t="s">
        <v>44</v>
      </c>
      <c r="B14" s="3"/>
      <c r="C14" s="3"/>
      <c r="D14" s="17">
        <f>F14+H14</f>
        <v>7815718</v>
      </c>
      <c r="E14" s="7"/>
      <c r="F14" s="18">
        <f>SUM(F6:F13)</f>
        <v>7815718</v>
      </c>
      <c r="G14" s="7"/>
      <c r="H14" s="18"/>
    </row>
    <row r="15" spans="1:8" ht="15.75">
      <c r="A15" s="3"/>
      <c r="B15" s="3"/>
      <c r="C15" s="6"/>
      <c r="D15" s="17"/>
      <c r="F15" s="13"/>
      <c r="H15" s="13"/>
    </row>
    <row r="16" spans="1:8" ht="15">
      <c r="A16" s="3"/>
      <c r="B16" s="3"/>
      <c r="C16" s="3"/>
      <c r="D16" s="16"/>
      <c r="F16" s="13"/>
      <c r="H16" s="13"/>
    </row>
    <row r="17" spans="1:8" ht="15">
      <c r="A17" s="3" t="s">
        <v>48</v>
      </c>
      <c r="B17" s="3"/>
      <c r="C17" s="3"/>
      <c r="D17" s="16"/>
      <c r="F17" s="13"/>
      <c r="H17" s="13"/>
    </row>
    <row r="18" spans="1:8" ht="15">
      <c r="A18" s="3">
        <v>501</v>
      </c>
      <c r="B18" s="3" t="s">
        <v>58</v>
      </c>
      <c r="C18" s="3"/>
      <c r="D18" s="16">
        <f>F19+F20+F21+F22+F23+F24+F26+F27+F25+F28+F29</f>
        <v>270000</v>
      </c>
      <c r="F18" s="13">
        <v>0</v>
      </c>
      <c r="H18" s="13"/>
    </row>
    <row r="19" spans="1:8" ht="15">
      <c r="A19" s="3"/>
      <c r="B19" s="20" t="s">
        <v>100</v>
      </c>
      <c r="C19" s="3"/>
      <c r="D19" s="16" t="s">
        <v>0</v>
      </c>
      <c r="F19" s="13">
        <v>50000</v>
      </c>
      <c r="H19" s="13"/>
    </row>
    <row r="20" spans="1:8" ht="15.75">
      <c r="A20" s="3"/>
      <c r="B20" s="2" t="s">
        <v>60</v>
      </c>
      <c r="C20" s="6"/>
      <c r="D20" s="16" t="s">
        <v>0</v>
      </c>
      <c r="F20" s="13">
        <v>34000</v>
      </c>
      <c r="H20" s="13"/>
    </row>
    <row r="21" spans="1:8" ht="15">
      <c r="A21" s="3"/>
      <c r="B21" s="2" t="s">
        <v>61</v>
      </c>
      <c r="C21" s="3"/>
      <c r="D21" s="16" t="s">
        <v>0</v>
      </c>
      <c r="F21" s="13">
        <v>15000</v>
      </c>
      <c r="H21" s="13"/>
    </row>
    <row r="22" spans="1:8" ht="15.75">
      <c r="A22" s="3"/>
      <c r="B22" s="2" t="s">
        <v>99</v>
      </c>
      <c r="C22" s="6"/>
      <c r="D22" s="16" t="s">
        <v>0</v>
      </c>
      <c r="F22" s="13">
        <v>40000</v>
      </c>
      <c r="H22" s="13"/>
    </row>
    <row r="23" spans="1:8" ht="15">
      <c r="A23" s="3"/>
      <c r="B23" s="2" t="s">
        <v>63</v>
      </c>
      <c r="C23" s="3"/>
      <c r="D23" s="16"/>
      <c r="F23" s="13">
        <v>25000</v>
      </c>
      <c r="H23" s="13"/>
    </row>
    <row r="24" spans="1:8" ht="15">
      <c r="A24" s="3"/>
      <c r="B24" s="2" t="s">
        <v>64</v>
      </c>
      <c r="C24" s="3"/>
      <c r="D24" s="16"/>
      <c r="F24" s="13">
        <v>10000</v>
      </c>
      <c r="H24" s="13"/>
    </row>
    <row r="25" spans="1:8" ht="15">
      <c r="A25" s="3"/>
      <c r="B25" s="2" t="s">
        <v>87</v>
      </c>
      <c r="C25" s="3"/>
      <c r="D25" s="16"/>
      <c r="F25" s="13">
        <v>12000</v>
      </c>
      <c r="H25" s="13"/>
    </row>
    <row r="26" spans="1:8" ht="15">
      <c r="A26" s="3"/>
      <c r="B26" s="2" t="s">
        <v>65</v>
      </c>
      <c r="C26" s="3"/>
      <c r="D26" s="16"/>
      <c r="F26" s="13">
        <v>11000</v>
      </c>
      <c r="H26" s="13"/>
    </row>
    <row r="27" spans="1:8" ht="15">
      <c r="A27" s="3"/>
      <c r="B27" s="2" t="s">
        <v>66</v>
      </c>
      <c r="C27" s="3"/>
      <c r="D27" s="16"/>
      <c r="F27" s="13">
        <v>70000</v>
      </c>
      <c r="H27" s="13"/>
    </row>
    <row r="28" spans="1:8" ht="15">
      <c r="A28" s="3"/>
      <c r="B28" s="2" t="s">
        <v>88</v>
      </c>
      <c r="C28" s="3"/>
      <c r="D28" s="16"/>
      <c r="F28" s="13">
        <v>1000</v>
      </c>
      <c r="H28" s="13"/>
    </row>
    <row r="29" spans="1:8" ht="15">
      <c r="A29" s="3"/>
      <c r="B29" s="2" t="s">
        <v>101</v>
      </c>
      <c r="C29" s="3"/>
      <c r="D29" s="16"/>
      <c r="F29" s="13">
        <v>2000</v>
      </c>
      <c r="H29" s="13"/>
    </row>
    <row r="30" spans="1:8" ht="15">
      <c r="A30" s="3"/>
      <c r="B30" s="2" t="s">
        <v>85</v>
      </c>
      <c r="C30" s="3"/>
      <c r="D30" s="16">
        <f>F30</f>
        <v>510000</v>
      </c>
      <c r="F30" s="13">
        <v>510000</v>
      </c>
      <c r="H30" s="13"/>
    </row>
    <row r="31" spans="1:8" ht="15">
      <c r="A31" s="3"/>
      <c r="B31" s="2"/>
      <c r="C31" s="3"/>
      <c r="D31" s="16"/>
      <c r="F31" s="13"/>
      <c r="H31" s="13"/>
    </row>
    <row r="32" spans="1:8" ht="15">
      <c r="A32" s="3">
        <v>502</v>
      </c>
      <c r="B32" s="3" t="s">
        <v>67</v>
      </c>
      <c r="C32" s="3"/>
      <c r="D32" s="16">
        <f>F33+F34+F35</f>
        <v>735000</v>
      </c>
      <c r="F32" s="13"/>
      <c r="H32" s="13"/>
    </row>
    <row r="33" spans="1:8" ht="15">
      <c r="A33" s="3" t="s">
        <v>0</v>
      </c>
      <c r="B33" s="2" t="s">
        <v>68</v>
      </c>
      <c r="C33" s="3"/>
      <c r="D33" s="16" t="s">
        <v>0</v>
      </c>
      <c r="F33" s="13">
        <v>550000</v>
      </c>
      <c r="H33" s="13"/>
    </row>
    <row r="34" spans="1:8" ht="15">
      <c r="A34" s="3"/>
      <c r="B34" s="2" t="s">
        <v>69</v>
      </c>
      <c r="C34" s="3"/>
      <c r="D34" s="16" t="s">
        <v>0</v>
      </c>
      <c r="F34" s="13">
        <v>110000</v>
      </c>
      <c r="H34" s="13"/>
    </row>
    <row r="35" spans="1:8" ht="15.75">
      <c r="A35" s="3"/>
      <c r="B35" s="2" t="s">
        <v>70</v>
      </c>
      <c r="C35" s="6"/>
      <c r="D35" s="16" t="s">
        <v>0</v>
      </c>
      <c r="F35" s="13">
        <v>75000</v>
      </c>
      <c r="H35" s="13"/>
    </row>
    <row r="36" spans="1:8" ht="15">
      <c r="A36" s="3"/>
      <c r="B36" s="2" t="s">
        <v>0</v>
      </c>
      <c r="C36" s="7"/>
      <c r="D36" s="16" t="s">
        <v>0</v>
      </c>
      <c r="F36" s="13" t="s">
        <v>0</v>
      </c>
      <c r="H36" s="13"/>
    </row>
    <row r="37" spans="1:8" ht="15.75">
      <c r="A37" s="3"/>
      <c r="B37" s="3"/>
      <c r="C37" s="6"/>
      <c r="D37" s="16"/>
      <c r="F37" s="13"/>
      <c r="H37" s="13"/>
    </row>
    <row r="38" spans="1:8" ht="15">
      <c r="A38" s="3">
        <v>511</v>
      </c>
      <c r="B38" s="3" t="s">
        <v>49</v>
      </c>
      <c r="C38" s="7"/>
      <c r="D38" s="16">
        <f>F38+H38</f>
        <v>180000</v>
      </c>
      <c r="F38" s="13">
        <v>180000</v>
      </c>
      <c r="H38" s="13"/>
    </row>
    <row r="39" spans="1:8" ht="15.75">
      <c r="A39" s="3"/>
      <c r="B39" s="3"/>
      <c r="C39" s="6"/>
      <c r="D39" s="16"/>
      <c r="F39" s="13"/>
      <c r="H39" s="13"/>
    </row>
    <row r="40" spans="1:8" ht="15.75">
      <c r="A40" s="3">
        <v>512</v>
      </c>
      <c r="B40" s="3" t="s">
        <v>71</v>
      </c>
      <c r="C40" s="6"/>
      <c r="D40" s="16">
        <f>F40+H40</f>
        <v>2000</v>
      </c>
      <c r="F40" s="13">
        <v>2000</v>
      </c>
      <c r="H40" s="13"/>
    </row>
    <row r="41" spans="1:8" ht="15">
      <c r="A41" s="3"/>
      <c r="B41" s="2" t="s">
        <v>0</v>
      </c>
      <c r="C41" s="2"/>
      <c r="D41" s="16" t="s">
        <v>0</v>
      </c>
      <c r="F41" s="13" t="s">
        <v>0</v>
      </c>
      <c r="H41" s="13"/>
    </row>
    <row r="42" spans="1:8" ht="15.75">
      <c r="A42" s="3">
        <v>518</v>
      </c>
      <c r="B42" s="5" t="s">
        <v>72</v>
      </c>
      <c r="C42" s="14"/>
      <c r="D42" s="16">
        <f>F43+F44+F45+F46+F47+F48+F49+F50+F51+F52+F53</f>
        <v>225000</v>
      </c>
      <c r="F42" s="13" t="s">
        <v>0</v>
      </c>
      <c r="H42" s="13"/>
    </row>
    <row r="43" spans="1:8" ht="15.75">
      <c r="A43" s="3"/>
      <c r="B43" s="8" t="s">
        <v>73</v>
      </c>
      <c r="C43" s="14"/>
      <c r="D43" s="16" t="s">
        <v>0</v>
      </c>
      <c r="F43" s="13">
        <v>32000</v>
      </c>
      <c r="H43" s="13"/>
    </row>
    <row r="44" spans="1:8" ht="15.75">
      <c r="A44" s="3"/>
      <c r="B44" s="8" t="s">
        <v>74</v>
      </c>
      <c r="C44" s="14"/>
      <c r="D44" s="16" t="s">
        <v>0</v>
      </c>
      <c r="F44" s="13">
        <v>41000</v>
      </c>
      <c r="H44" s="13"/>
    </row>
    <row r="45" spans="1:8" ht="15.75">
      <c r="A45" s="3" t="s">
        <v>0</v>
      </c>
      <c r="B45" s="8" t="s">
        <v>98</v>
      </c>
      <c r="C45" s="14"/>
      <c r="D45" s="16" t="s">
        <v>0</v>
      </c>
      <c r="F45" s="13">
        <v>10000</v>
      </c>
      <c r="H45" s="13"/>
    </row>
    <row r="46" spans="1:8" ht="15.75">
      <c r="A46" s="3"/>
      <c r="B46" s="8" t="s">
        <v>38</v>
      </c>
      <c r="C46" s="14"/>
      <c r="D46" s="16" t="s">
        <v>0</v>
      </c>
      <c r="F46" s="13">
        <v>2000</v>
      </c>
      <c r="H46" s="13"/>
    </row>
    <row r="47" spans="1:8" ht="15.75">
      <c r="A47" s="3"/>
      <c r="B47" s="8" t="s">
        <v>76</v>
      </c>
      <c r="C47" s="14"/>
      <c r="D47" s="16"/>
      <c r="F47" s="13">
        <v>20000</v>
      </c>
      <c r="H47" s="13"/>
    </row>
    <row r="48" spans="1:8" ht="15.75">
      <c r="A48" s="3" t="s">
        <v>0</v>
      </c>
      <c r="B48" s="8" t="s">
        <v>77</v>
      </c>
      <c r="C48" s="14"/>
      <c r="D48" s="16" t="s">
        <v>0</v>
      </c>
      <c r="F48" s="13">
        <v>3000</v>
      </c>
      <c r="H48" s="13"/>
    </row>
    <row r="49" spans="1:8" ht="15.75">
      <c r="A49" s="3"/>
      <c r="B49" s="8" t="s">
        <v>78</v>
      </c>
      <c r="C49" s="14"/>
      <c r="D49" s="16"/>
      <c r="F49" s="13">
        <v>15000</v>
      </c>
      <c r="H49" s="13"/>
    </row>
    <row r="50" spans="1:8" ht="15.75">
      <c r="A50" s="3"/>
      <c r="B50" s="8" t="s">
        <v>79</v>
      </c>
      <c r="C50" s="14"/>
      <c r="D50" s="16"/>
      <c r="F50" s="13">
        <v>9000</v>
      </c>
      <c r="H50" s="13"/>
    </row>
    <row r="51" spans="1:8" ht="15.75">
      <c r="A51" s="3"/>
      <c r="B51" s="8" t="s">
        <v>80</v>
      </c>
      <c r="C51" s="14"/>
      <c r="D51" s="16"/>
      <c r="F51" s="13">
        <v>25000</v>
      </c>
      <c r="H51" s="13"/>
    </row>
    <row r="52" spans="1:8" ht="15.75">
      <c r="A52" s="3"/>
      <c r="B52" s="8" t="s">
        <v>81</v>
      </c>
      <c r="C52" s="14"/>
      <c r="D52" s="16"/>
      <c r="F52" s="13">
        <v>35000</v>
      </c>
      <c r="H52" s="13"/>
    </row>
    <row r="53" spans="1:8" ht="15.75">
      <c r="A53" s="3"/>
      <c r="B53" s="8" t="s">
        <v>82</v>
      </c>
      <c r="C53" s="14"/>
      <c r="D53" s="16"/>
      <c r="F53" s="13">
        <v>33000</v>
      </c>
      <c r="H53" s="13"/>
    </row>
    <row r="54" spans="1:8" ht="15.75">
      <c r="A54" s="3"/>
      <c r="B54" s="8"/>
      <c r="C54" s="14"/>
      <c r="D54" s="16"/>
      <c r="F54" s="13"/>
      <c r="H54" s="13"/>
    </row>
    <row r="55" spans="1:8" ht="15.75">
      <c r="A55" s="3">
        <v>527</v>
      </c>
      <c r="B55" s="8" t="s">
        <v>93</v>
      </c>
      <c r="C55" s="14"/>
      <c r="D55" s="16">
        <f>F56+F57+F58+F59</f>
        <v>49000</v>
      </c>
      <c r="F55" s="13" t="s">
        <v>0</v>
      </c>
      <c r="H55" s="13"/>
    </row>
    <row r="56" spans="1:8" ht="15.75">
      <c r="A56" s="3"/>
      <c r="B56" s="8" t="s">
        <v>94</v>
      </c>
      <c r="C56" s="14"/>
      <c r="D56" s="16"/>
      <c r="F56" s="13">
        <v>8000</v>
      </c>
      <c r="H56" s="13"/>
    </row>
    <row r="57" spans="1:8" ht="15.75">
      <c r="A57" s="3"/>
      <c r="B57" s="8" t="s">
        <v>95</v>
      </c>
      <c r="C57" s="14"/>
      <c r="D57" s="16"/>
      <c r="F57" s="13">
        <v>10000</v>
      </c>
      <c r="H57" s="13"/>
    </row>
    <row r="58" spans="1:8" ht="15.75">
      <c r="A58" s="3"/>
      <c r="B58" s="8" t="s">
        <v>96</v>
      </c>
      <c r="C58" s="14"/>
      <c r="D58" s="16"/>
      <c r="F58" s="13">
        <v>1000</v>
      </c>
      <c r="H58" s="13"/>
    </row>
    <row r="59" spans="1:8" ht="15.75">
      <c r="A59" s="3"/>
      <c r="B59" s="8" t="s">
        <v>97</v>
      </c>
      <c r="C59" s="14"/>
      <c r="D59" s="16"/>
      <c r="F59" s="13">
        <v>30000</v>
      </c>
      <c r="H59" s="13"/>
    </row>
    <row r="60" spans="1:8" ht="15.75">
      <c r="A60" s="3"/>
      <c r="B60" s="8"/>
      <c r="C60" s="14"/>
      <c r="D60" s="16"/>
      <c r="F60" s="13"/>
      <c r="H60" s="13"/>
    </row>
    <row r="61" spans="1:8" ht="15.75">
      <c r="A61" s="3"/>
      <c r="B61" s="8"/>
      <c r="C61" s="14"/>
      <c r="D61" s="16"/>
      <c r="F61" s="13"/>
      <c r="H61" s="13"/>
    </row>
    <row r="62" spans="1:8" ht="15.75">
      <c r="A62" s="3">
        <v>549</v>
      </c>
      <c r="B62" s="5" t="s">
        <v>83</v>
      </c>
      <c r="C62" s="14"/>
      <c r="D62" s="16">
        <f>F63+F64</f>
        <v>39000</v>
      </c>
      <c r="F62" s="13"/>
      <c r="H62" s="13"/>
    </row>
    <row r="63" spans="1:8" ht="15.75">
      <c r="A63" s="3"/>
      <c r="B63" s="8" t="s">
        <v>50</v>
      </c>
      <c r="C63" s="14"/>
      <c r="D63" s="16"/>
      <c r="F63" s="13">
        <v>15000</v>
      </c>
      <c r="H63" s="13"/>
    </row>
    <row r="64" spans="1:8" ht="15.75">
      <c r="A64" s="3"/>
      <c r="B64" s="8" t="s">
        <v>84</v>
      </c>
      <c r="C64" s="14"/>
      <c r="D64" s="16"/>
      <c r="F64" s="13">
        <v>24000</v>
      </c>
      <c r="H64" s="13"/>
    </row>
    <row r="65" spans="1:8" ht="15.75">
      <c r="A65" s="3"/>
      <c r="B65" s="8"/>
      <c r="C65" s="14"/>
      <c r="D65" s="16"/>
      <c r="F65" s="13"/>
      <c r="H65" s="13"/>
    </row>
    <row r="66" spans="1:8" ht="15">
      <c r="A66" s="3" t="s">
        <v>108</v>
      </c>
      <c r="B66" s="3"/>
      <c r="C66" s="3"/>
      <c r="D66" s="16"/>
      <c r="F66" s="13"/>
      <c r="H66" s="13"/>
    </row>
    <row r="67" spans="1:8" ht="15.75">
      <c r="A67" s="3">
        <v>521</v>
      </c>
      <c r="B67" s="2" t="s">
        <v>51</v>
      </c>
      <c r="C67" s="6"/>
      <c r="D67" s="16">
        <f>F67+H67</f>
        <v>4110921</v>
      </c>
      <c r="F67" s="13">
        <v>4110921</v>
      </c>
      <c r="H67" s="13"/>
    </row>
    <row r="68" spans="1:8" ht="15">
      <c r="A68" s="3">
        <v>524</v>
      </c>
      <c r="B68" s="2" t="s">
        <v>52</v>
      </c>
      <c r="D68" s="16">
        <f>F68+H68</f>
        <v>1397713</v>
      </c>
      <c r="F68" s="13">
        <v>1397713</v>
      </c>
      <c r="H68" s="13"/>
    </row>
    <row r="69" spans="1:8" ht="15">
      <c r="A69" s="3">
        <v>527</v>
      </c>
      <c r="B69" s="2" t="s">
        <v>53</v>
      </c>
      <c r="D69" s="16">
        <f>F69+H69</f>
        <v>82218</v>
      </c>
      <c r="F69" s="13">
        <v>82218</v>
      </c>
      <c r="H69" s="13"/>
    </row>
    <row r="70" spans="1:8" ht="15">
      <c r="A70" s="3">
        <v>549</v>
      </c>
      <c r="B70" s="2" t="s">
        <v>54</v>
      </c>
      <c r="D70" s="16">
        <f>F70+H70</f>
        <v>40766</v>
      </c>
      <c r="F70" s="13">
        <v>40766</v>
      </c>
      <c r="H70" s="13"/>
    </row>
    <row r="71" spans="1:8" ht="15">
      <c r="A71" s="3"/>
      <c r="B71" s="2"/>
      <c r="D71" s="16"/>
      <c r="F71" s="13"/>
      <c r="H71" s="13"/>
    </row>
    <row r="72" spans="1:8" ht="15">
      <c r="A72" s="3" t="s">
        <v>102</v>
      </c>
      <c r="B72" s="2"/>
      <c r="D72" s="16">
        <f>F73+F74+F75+F76+F77+F78</f>
        <v>174100</v>
      </c>
      <c r="F72" s="13" t="s">
        <v>0</v>
      </c>
      <c r="H72" s="13"/>
    </row>
    <row r="73" spans="1:8" ht="15">
      <c r="A73" s="3">
        <v>501</v>
      </c>
      <c r="B73" s="2" t="s">
        <v>66</v>
      </c>
      <c r="D73" s="16"/>
      <c r="F73" s="13">
        <v>59000</v>
      </c>
      <c r="H73" s="13"/>
    </row>
    <row r="74" spans="1:8" ht="15">
      <c r="A74" s="3">
        <v>512</v>
      </c>
      <c r="B74" s="2" t="s">
        <v>106</v>
      </c>
      <c r="D74" s="16"/>
      <c r="F74" s="13">
        <v>2000</v>
      </c>
      <c r="H74" s="13"/>
    </row>
    <row r="75" spans="1:8" ht="15">
      <c r="A75" s="3">
        <v>521</v>
      </c>
      <c r="B75" s="2" t="s">
        <v>103</v>
      </c>
      <c r="D75" s="16"/>
      <c r="F75" s="13">
        <v>75500</v>
      </c>
      <c r="H75" s="13"/>
    </row>
    <row r="76" spans="1:8" ht="15">
      <c r="A76" s="3">
        <v>524</v>
      </c>
      <c r="B76" s="2" t="s">
        <v>104</v>
      </c>
      <c r="D76" s="16"/>
      <c r="F76" s="13">
        <v>28315</v>
      </c>
      <c r="H76" s="13"/>
    </row>
    <row r="77" spans="1:8" ht="15">
      <c r="A77" s="3">
        <v>527</v>
      </c>
      <c r="B77" s="2" t="s">
        <v>105</v>
      </c>
      <c r="D77" s="16"/>
      <c r="F77" s="13">
        <v>1600</v>
      </c>
      <c r="H77" s="13"/>
    </row>
    <row r="78" spans="1:8" ht="15">
      <c r="A78" s="3">
        <v>527</v>
      </c>
      <c r="B78" s="2" t="s">
        <v>75</v>
      </c>
      <c r="D78" s="16"/>
      <c r="F78" s="13">
        <v>7685</v>
      </c>
      <c r="H78" s="13"/>
    </row>
    <row r="79" spans="4:8" ht="12.75">
      <c r="D79" s="13"/>
      <c r="F79" s="13"/>
      <c r="H79" s="13"/>
    </row>
    <row r="80" spans="1:8" ht="15.75">
      <c r="A80" s="2" t="s">
        <v>44</v>
      </c>
      <c r="D80" s="17">
        <f>D70+D69+D68+D67+D62+D42+D40+D38+D32+D18+D30+D55+D72</f>
        <v>7815718</v>
      </c>
      <c r="E80" s="7"/>
      <c r="F80" s="18">
        <f>SUM(F18:F79)</f>
        <v>7815718</v>
      </c>
      <c r="G80" s="7"/>
      <c r="H80" s="18"/>
    </row>
    <row r="81" spans="1:8" ht="15.75">
      <c r="A81" s="2"/>
      <c r="D81" s="17"/>
      <c r="E81" s="7"/>
      <c r="F81" s="18"/>
      <c r="G81" s="7"/>
      <c r="H81" s="18"/>
    </row>
    <row r="82" spans="1:3" ht="18">
      <c r="A82" s="21" t="s">
        <v>86</v>
      </c>
      <c r="C82" s="22">
        <f>D80-F80</f>
        <v>0</v>
      </c>
    </row>
    <row r="84" spans="1:3" ht="12.75">
      <c r="A84" s="2"/>
      <c r="C84" s="19"/>
    </row>
    <row r="85" ht="12.75">
      <c r="A85" t="s">
        <v>110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25">
      <selection activeCell="I37" sqref="I37"/>
    </sheetView>
  </sheetViews>
  <sheetFormatPr defaultColWidth="9.140625" defaultRowHeight="12.75"/>
  <cols>
    <col min="3" max="3" width="14.421875" style="0" bestFit="1" customWidth="1"/>
    <col min="4" max="4" width="12.7109375" style="0" bestFit="1" customWidth="1"/>
    <col min="5" max="5" width="4.7109375" style="0" customWidth="1"/>
    <col min="6" max="6" width="10.57421875" style="0" bestFit="1" customWidth="1"/>
    <col min="7" max="7" width="4.7109375" style="0" customWidth="1"/>
    <col min="8" max="8" width="12.7109375" style="0" bestFit="1" customWidth="1"/>
    <col min="9" max="9" width="4.7109375" style="0" customWidth="1"/>
    <col min="10" max="10" width="10.57421875" style="0" bestFit="1" customWidth="1"/>
  </cols>
  <sheetData>
    <row r="1" spans="1:8" ht="23.25">
      <c r="A1" s="23" t="s">
        <v>90</v>
      </c>
      <c r="H1" s="23" t="s">
        <v>91</v>
      </c>
    </row>
    <row r="3" spans="1:10" ht="15">
      <c r="A3" s="3" t="s">
        <v>43</v>
      </c>
      <c r="B3" s="3"/>
      <c r="C3" s="3"/>
      <c r="D3" s="3" t="s">
        <v>44</v>
      </c>
      <c r="F3" t="s">
        <v>0</v>
      </c>
      <c r="H3" s="3" t="s">
        <v>44</v>
      </c>
      <c r="J3" t="s">
        <v>0</v>
      </c>
    </row>
    <row r="4" spans="1:8" ht="15">
      <c r="A4" s="3"/>
      <c r="B4" s="3"/>
      <c r="C4" s="3"/>
      <c r="D4" s="16"/>
      <c r="H4" s="16"/>
    </row>
    <row r="5" spans="1:10" ht="15">
      <c r="A5" s="3" t="s">
        <v>45</v>
      </c>
      <c r="B5" s="3"/>
      <c r="C5" s="3"/>
      <c r="D5" s="16">
        <f>F5+I5</f>
        <v>510000</v>
      </c>
      <c r="F5" s="13">
        <v>510000</v>
      </c>
      <c r="G5" s="13"/>
      <c r="H5" s="16">
        <f>J5+L5</f>
        <v>510000</v>
      </c>
      <c r="J5" s="13">
        <v>510000</v>
      </c>
    </row>
    <row r="6" spans="1:10" ht="15">
      <c r="A6" s="3" t="s">
        <v>56</v>
      </c>
      <c r="B6" s="5"/>
      <c r="C6" s="5"/>
      <c r="D6" s="16">
        <f>F6</f>
        <v>230000</v>
      </c>
      <c r="F6" s="13">
        <v>230000</v>
      </c>
      <c r="G6" s="13"/>
      <c r="H6" s="16">
        <f>J6</f>
        <v>230000</v>
      </c>
      <c r="J6" s="13">
        <v>230000</v>
      </c>
    </row>
    <row r="7" spans="1:10" ht="15">
      <c r="A7" s="3" t="s">
        <v>57</v>
      </c>
      <c r="B7" s="3"/>
      <c r="C7" s="3"/>
      <c r="D7" s="16">
        <f>F7</f>
        <v>28000</v>
      </c>
      <c r="F7" s="13">
        <v>28000</v>
      </c>
      <c r="G7" s="13"/>
      <c r="H7" s="16">
        <f>J7</f>
        <v>28000</v>
      </c>
      <c r="J7" s="13">
        <v>28000</v>
      </c>
    </row>
    <row r="8" spans="1:10" ht="15">
      <c r="A8" s="3" t="s">
        <v>46</v>
      </c>
      <c r="B8" s="3"/>
      <c r="C8" s="3"/>
      <c r="D8" s="16">
        <f>F8+I8</f>
        <v>1440000</v>
      </c>
      <c r="F8" s="13">
        <v>1440000</v>
      </c>
      <c r="G8" s="13"/>
      <c r="H8" s="16">
        <f>J8+L8</f>
        <v>1440000</v>
      </c>
      <c r="J8" s="13">
        <v>1440000</v>
      </c>
    </row>
    <row r="9" spans="1:10" ht="15">
      <c r="A9" s="3" t="s">
        <v>47</v>
      </c>
      <c r="B9" s="3"/>
      <c r="C9" s="3"/>
      <c r="D9" s="16">
        <f>F9+I9</f>
        <v>4912326</v>
      </c>
      <c r="F9" s="13">
        <v>4912326</v>
      </c>
      <c r="G9" s="13"/>
      <c r="H9" s="16">
        <f>J9+L9</f>
        <v>4912326</v>
      </c>
      <c r="J9" s="13">
        <v>4912326</v>
      </c>
    </row>
    <row r="10" spans="1:10" ht="15">
      <c r="A10" s="3"/>
      <c r="B10" s="3"/>
      <c r="C10" s="3"/>
      <c r="D10" s="16"/>
      <c r="F10" s="13"/>
      <c r="G10" s="13"/>
      <c r="H10" s="16"/>
      <c r="J10" s="13"/>
    </row>
    <row r="11" spans="1:10" ht="15.75">
      <c r="A11" s="3" t="s">
        <v>44</v>
      </c>
      <c r="B11" s="3"/>
      <c r="C11" s="3"/>
      <c r="D11" s="17">
        <f>F11+I11</f>
        <v>7120326</v>
      </c>
      <c r="E11" s="7"/>
      <c r="F11" s="18">
        <f>SUM(F5:F10)</f>
        <v>7120326</v>
      </c>
      <c r="G11" s="18"/>
      <c r="H11" s="17">
        <f>J11+L11</f>
        <v>7120326</v>
      </c>
      <c r="I11" s="7"/>
      <c r="J11" s="18">
        <f>SUM(J5:J10)</f>
        <v>7120326</v>
      </c>
    </row>
    <row r="12" spans="1:10" ht="15.75">
      <c r="A12" s="3"/>
      <c r="B12" s="3"/>
      <c r="C12" s="6"/>
      <c r="D12" s="17"/>
      <c r="F12" s="13"/>
      <c r="G12" s="13"/>
      <c r="H12" s="17"/>
      <c r="J12" s="13"/>
    </row>
    <row r="13" spans="1:10" ht="15">
      <c r="A13" s="3"/>
      <c r="B13" s="3"/>
      <c r="C13" s="3"/>
      <c r="D13" s="16"/>
      <c r="F13" s="13"/>
      <c r="G13" s="13"/>
      <c r="H13" s="16"/>
      <c r="J13" s="13"/>
    </row>
    <row r="14" spans="1:10" ht="15">
      <c r="A14" s="3" t="s">
        <v>48</v>
      </c>
      <c r="B14" s="3"/>
      <c r="C14" s="3"/>
      <c r="D14" s="16"/>
      <c r="F14" s="13"/>
      <c r="G14" s="13"/>
      <c r="H14" s="16"/>
      <c r="J14" s="13"/>
    </row>
    <row r="15" spans="1:10" ht="15">
      <c r="A15" s="3">
        <v>501</v>
      </c>
      <c r="B15" s="3" t="s">
        <v>58</v>
      </c>
      <c r="C15" s="3"/>
      <c r="D15" s="16">
        <f>F16+F17+F18+F19+F20+F21+F23+F24+F22+F25</f>
        <v>372000</v>
      </c>
      <c r="F15" s="13">
        <v>0</v>
      </c>
      <c r="G15" s="13"/>
      <c r="H15" s="16">
        <f>J16+J17+J18+J19+J20+J21+J23+J24+J22+J25</f>
        <v>372000</v>
      </c>
      <c r="J15" s="13">
        <v>0</v>
      </c>
    </row>
    <row r="16" spans="1:10" ht="15">
      <c r="A16" s="3"/>
      <c r="B16" s="20" t="s">
        <v>59</v>
      </c>
      <c r="C16" s="3"/>
      <c r="D16" s="16" t="s">
        <v>0</v>
      </c>
      <c r="F16" s="13">
        <v>130000</v>
      </c>
      <c r="G16" s="13"/>
      <c r="H16" s="16" t="s">
        <v>0</v>
      </c>
      <c r="J16" s="13">
        <v>130000</v>
      </c>
    </row>
    <row r="17" spans="1:10" ht="15.75">
      <c r="A17" s="3"/>
      <c r="B17" s="2" t="s">
        <v>60</v>
      </c>
      <c r="C17" s="6"/>
      <c r="D17" s="16" t="s">
        <v>0</v>
      </c>
      <c r="F17" s="13">
        <v>25000</v>
      </c>
      <c r="G17" s="13"/>
      <c r="H17" s="16" t="s">
        <v>0</v>
      </c>
      <c r="J17" s="13">
        <v>25000</v>
      </c>
    </row>
    <row r="18" spans="1:10" ht="15">
      <c r="A18" s="3"/>
      <c r="B18" s="2" t="s">
        <v>61</v>
      </c>
      <c r="C18" s="3"/>
      <c r="D18" s="16" t="s">
        <v>0</v>
      </c>
      <c r="F18" s="13">
        <v>15000</v>
      </c>
      <c r="G18" s="13"/>
      <c r="H18" s="16" t="s">
        <v>0</v>
      </c>
      <c r="J18" s="13">
        <v>15000</v>
      </c>
    </row>
    <row r="19" spans="1:10" ht="15.75">
      <c r="A19" s="3"/>
      <c r="B19" s="2" t="s">
        <v>62</v>
      </c>
      <c r="C19" s="6"/>
      <c r="D19" s="16" t="s">
        <v>0</v>
      </c>
      <c r="F19" s="13">
        <v>10000</v>
      </c>
      <c r="G19" s="13"/>
      <c r="H19" s="16" t="s">
        <v>0</v>
      </c>
      <c r="J19" s="13">
        <v>10000</v>
      </c>
    </row>
    <row r="20" spans="1:10" ht="15">
      <c r="A20" s="3"/>
      <c r="B20" s="2" t="s">
        <v>63</v>
      </c>
      <c r="C20" s="3"/>
      <c r="D20" s="16"/>
      <c r="F20" s="13">
        <v>25000</v>
      </c>
      <c r="G20" s="13"/>
      <c r="H20" s="16"/>
      <c r="J20" s="13">
        <v>25000</v>
      </c>
    </row>
    <row r="21" spans="1:10" ht="15">
      <c r="A21" s="3"/>
      <c r="B21" s="2" t="s">
        <v>64</v>
      </c>
      <c r="C21" s="3"/>
      <c r="D21" s="16"/>
      <c r="F21" s="13">
        <v>10000</v>
      </c>
      <c r="G21" s="13"/>
      <c r="H21" s="16"/>
      <c r="J21" s="13">
        <v>10000</v>
      </c>
    </row>
    <row r="22" spans="1:10" ht="15">
      <c r="A22" s="3"/>
      <c r="B22" s="2" t="s">
        <v>87</v>
      </c>
      <c r="C22" s="3"/>
      <c r="D22" s="16"/>
      <c r="F22" s="13">
        <v>42000</v>
      </c>
      <c r="G22" s="13"/>
      <c r="H22" s="16"/>
      <c r="J22" s="13">
        <v>42000</v>
      </c>
    </row>
    <row r="23" spans="1:10" ht="15">
      <c r="A23" s="3"/>
      <c r="B23" s="2" t="s">
        <v>65</v>
      </c>
      <c r="C23" s="3"/>
      <c r="D23" s="16"/>
      <c r="F23" s="13">
        <v>12000</v>
      </c>
      <c r="G23" s="13"/>
      <c r="H23" s="16"/>
      <c r="J23" s="13">
        <v>12000</v>
      </c>
    </row>
    <row r="24" spans="1:10" ht="15">
      <c r="A24" s="3"/>
      <c r="B24" s="2" t="s">
        <v>66</v>
      </c>
      <c r="C24" s="3"/>
      <c r="D24" s="16"/>
      <c r="F24" s="13">
        <v>100000</v>
      </c>
      <c r="G24" s="13"/>
      <c r="H24" s="16"/>
      <c r="J24" s="13">
        <v>100000</v>
      </c>
    </row>
    <row r="25" spans="1:10" ht="15">
      <c r="A25" s="3"/>
      <c r="B25" s="2" t="s">
        <v>88</v>
      </c>
      <c r="C25" s="3"/>
      <c r="D25" s="16"/>
      <c r="F25" s="13">
        <v>3000</v>
      </c>
      <c r="G25" s="13"/>
      <c r="H25" s="16"/>
      <c r="J25" s="13">
        <v>3000</v>
      </c>
    </row>
    <row r="26" spans="1:10" ht="15">
      <c r="A26" s="3"/>
      <c r="B26" s="2" t="s">
        <v>85</v>
      </c>
      <c r="C26" s="3"/>
      <c r="D26" s="16">
        <f>F26</f>
        <v>510000</v>
      </c>
      <c r="F26" s="13">
        <v>510000</v>
      </c>
      <c r="G26" s="13"/>
      <c r="H26" s="16">
        <f>J26</f>
        <v>510000</v>
      </c>
      <c r="J26" s="13">
        <v>510000</v>
      </c>
    </row>
    <row r="27" spans="1:10" ht="15">
      <c r="A27" s="3"/>
      <c r="B27" s="2"/>
      <c r="C27" s="3"/>
      <c r="D27" s="16"/>
      <c r="F27" s="13"/>
      <c r="G27" s="13"/>
      <c r="H27" s="16"/>
      <c r="J27" s="13"/>
    </row>
    <row r="28" spans="1:10" ht="15">
      <c r="A28" s="3">
        <v>502</v>
      </c>
      <c r="B28" s="3" t="s">
        <v>67</v>
      </c>
      <c r="C28" s="3"/>
      <c r="D28" s="16">
        <f>F29+F30+F31</f>
        <v>635000</v>
      </c>
      <c r="F28" s="13"/>
      <c r="G28" s="13"/>
      <c r="H28" s="16">
        <f>J29+J30+J31</f>
        <v>635000</v>
      </c>
      <c r="J28" s="13"/>
    </row>
    <row r="29" spans="1:10" ht="15">
      <c r="A29" s="3" t="s">
        <v>0</v>
      </c>
      <c r="B29" s="2" t="s">
        <v>68</v>
      </c>
      <c r="C29" s="3"/>
      <c r="D29" s="16" t="s">
        <v>0</v>
      </c>
      <c r="F29" s="13">
        <v>450000</v>
      </c>
      <c r="G29" s="13"/>
      <c r="H29" s="16" t="s">
        <v>0</v>
      </c>
      <c r="J29" s="13">
        <v>450000</v>
      </c>
    </row>
    <row r="30" spans="1:10" ht="15">
      <c r="A30" s="3"/>
      <c r="B30" s="2" t="s">
        <v>69</v>
      </c>
      <c r="C30" s="3"/>
      <c r="D30" s="16" t="s">
        <v>0</v>
      </c>
      <c r="F30" s="13">
        <v>110000</v>
      </c>
      <c r="G30" s="13"/>
      <c r="H30" s="16" t="s">
        <v>0</v>
      </c>
      <c r="J30" s="13">
        <v>110000</v>
      </c>
    </row>
    <row r="31" spans="1:10" ht="15.75">
      <c r="A31" s="3"/>
      <c r="B31" s="2" t="s">
        <v>70</v>
      </c>
      <c r="C31" s="6"/>
      <c r="D31" s="16" t="s">
        <v>0</v>
      </c>
      <c r="F31" s="13">
        <v>75000</v>
      </c>
      <c r="G31" s="13"/>
      <c r="H31" s="16" t="s">
        <v>0</v>
      </c>
      <c r="J31" s="13">
        <v>75000</v>
      </c>
    </row>
    <row r="32" spans="1:10" ht="15">
      <c r="A32" s="3"/>
      <c r="B32" s="2" t="s">
        <v>0</v>
      </c>
      <c r="C32" s="7"/>
      <c r="D32" s="16" t="s">
        <v>0</v>
      </c>
      <c r="F32" s="13" t="s">
        <v>0</v>
      </c>
      <c r="G32" s="13"/>
      <c r="H32" s="16" t="s">
        <v>0</v>
      </c>
      <c r="J32" s="13" t="s">
        <v>0</v>
      </c>
    </row>
    <row r="33" spans="1:10" ht="15.75">
      <c r="A33" s="3"/>
      <c r="B33" s="3"/>
      <c r="C33" s="6"/>
      <c r="D33" s="16"/>
      <c r="F33" s="13"/>
      <c r="G33" s="13"/>
      <c r="H33" s="16"/>
      <c r="J33" s="13"/>
    </row>
    <row r="34" spans="1:10" ht="15">
      <c r="A34" s="3">
        <v>511</v>
      </c>
      <c r="B34" s="3" t="s">
        <v>49</v>
      </c>
      <c r="C34" s="7"/>
      <c r="D34" s="16">
        <f>F34+I34</f>
        <v>480000</v>
      </c>
      <c r="F34" s="13">
        <v>480000</v>
      </c>
      <c r="G34" s="13"/>
      <c r="H34" s="16">
        <f>J34+L34</f>
        <v>480000</v>
      </c>
      <c r="J34" s="13">
        <v>480000</v>
      </c>
    </row>
    <row r="35" spans="1:10" ht="15.75">
      <c r="A35" s="3"/>
      <c r="B35" s="3"/>
      <c r="C35" s="6"/>
      <c r="D35" s="16"/>
      <c r="F35" s="13"/>
      <c r="G35" s="13"/>
      <c r="H35" s="16"/>
      <c r="J35" s="13"/>
    </row>
    <row r="36" spans="1:10" ht="15.75">
      <c r="A36" s="3">
        <v>512</v>
      </c>
      <c r="B36" s="3" t="s">
        <v>71</v>
      </c>
      <c r="C36" s="6"/>
      <c r="D36" s="16">
        <f>F36+I36</f>
        <v>2000</v>
      </c>
      <c r="F36" s="13">
        <v>2000</v>
      </c>
      <c r="G36" s="13"/>
      <c r="H36" s="16">
        <f>J36+L36</f>
        <v>2000</v>
      </c>
      <c r="J36" s="13">
        <v>2000</v>
      </c>
    </row>
    <row r="37" spans="1:10" ht="15">
      <c r="A37" s="3"/>
      <c r="B37" s="2" t="s">
        <v>0</v>
      </c>
      <c r="C37" s="2"/>
      <c r="D37" s="16" t="s">
        <v>0</v>
      </c>
      <c r="F37" s="13" t="s">
        <v>0</v>
      </c>
      <c r="G37" s="13"/>
      <c r="H37" s="16" t="s">
        <v>0</v>
      </c>
      <c r="J37" s="13" t="s">
        <v>0</v>
      </c>
    </row>
    <row r="38" spans="1:10" ht="15.75">
      <c r="A38" s="3">
        <v>518</v>
      </c>
      <c r="B38" s="5" t="s">
        <v>72</v>
      </c>
      <c r="C38" s="14"/>
      <c r="D38" s="16">
        <f>F39+F40+F41+F42+F43+F44+F45+F46+F47+F48+F49</f>
        <v>230000</v>
      </c>
      <c r="F38" s="13" t="s">
        <v>0</v>
      </c>
      <c r="G38" s="13"/>
      <c r="H38" s="16">
        <f>J39+J40+J41+J42+J43+J44+J45+J46+J47+J48+J49</f>
        <v>230000</v>
      </c>
      <c r="J38" s="13" t="s">
        <v>0</v>
      </c>
    </row>
    <row r="39" spans="1:10" ht="15.75">
      <c r="A39" s="3"/>
      <c r="B39" s="8" t="s">
        <v>73</v>
      </c>
      <c r="C39" s="14"/>
      <c r="D39" s="16" t="s">
        <v>0</v>
      </c>
      <c r="F39" s="13">
        <v>32000</v>
      </c>
      <c r="G39" s="13"/>
      <c r="H39" s="16" t="s">
        <v>0</v>
      </c>
      <c r="J39" s="13">
        <v>32000</v>
      </c>
    </row>
    <row r="40" spans="1:10" ht="15.75">
      <c r="A40" s="3"/>
      <c r="B40" s="8" t="s">
        <v>74</v>
      </c>
      <c r="C40" s="14"/>
      <c r="D40" s="16" t="s">
        <v>0</v>
      </c>
      <c r="F40" s="13">
        <v>41000</v>
      </c>
      <c r="G40" s="13"/>
      <c r="H40" s="16" t="s">
        <v>0</v>
      </c>
      <c r="J40" s="13">
        <v>41000</v>
      </c>
    </row>
    <row r="41" spans="1:10" ht="15.75">
      <c r="A41" s="3" t="s">
        <v>0</v>
      </c>
      <c r="B41" s="8" t="s">
        <v>75</v>
      </c>
      <c r="C41" s="14"/>
      <c r="D41" s="16" t="s">
        <v>0</v>
      </c>
      <c r="F41" s="13">
        <v>15000</v>
      </c>
      <c r="G41" s="13"/>
      <c r="H41" s="16" t="s">
        <v>0</v>
      </c>
      <c r="J41" s="13">
        <v>15000</v>
      </c>
    </row>
    <row r="42" spans="1:10" ht="15.75">
      <c r="A42" s="3"/>
      <c r="B42" s="8" t="s">
        <v>38</v>
      </c>
      <c r="C42" s="14"/>
      <c r="D42" s="16" t="s">
        <v>0</v>
      </c>
      <c r="F42" s="13">
        <v>2000</v>
      </c>
      <c r="G42" s="13"/>
      <c r="H42" s="16" t="s">
        <v>0</v>
      </c>
      <c r="J42" s="13">
        <v>2000</v>
      </c>
    </row>
    <row r="43" spans="1:10" ht="15.75">
      <c r="A43" s="3"/>
      <c r="B43" s="8" t="s">
        <v>76</v>
      </c>
      <c r="C43" s="14"/>
      <c r="D43" s="16"/>
      <c r="F43" s="13">
        <v>20000</v>
      </c>
      <c r="G43" s="13"/>
      <c r="H43" s="16"/>
      <c r="J43" s="13">
        <v>20000</v>
      </c>
    </row>
    <row r="44" spans="1:10" ht="15.75">
      <c r="A44" s="3" t="s">
        <v>0</v>
      </c>
      <c r="B44" s="8" t="s">
        <v>77</v>
      </c>
      <c r="C44" s="14"/>
      <c r="D44" s="16" t="s">
        <v>0</v>
      </c>
      <c r="F44" s="13">
        <v>3000</v>
      </c>
      <c r="G44" s="13"/>
      <c r="H44" s="16" t="s">
        <v>0</v>
      </c>
      <c r="J44" s="13">
        <v>3000</v>
      </c>
    </row>
    <row r="45" spans="1:10" ht="15.75">
      <c r="A45" s="3"/>
      <c r="B45" s="8" t="s">
        <v>78</v>
      </c>
      <c r="C45" s="14"/>
      <c r="D45" s="16"/>
      <c r="F45" s="13">
        <v>15000</v>
      </c>
      <c r="G45" s="13"/>
      <c r="H45" s="16"/>
      <c r="J45" s="13">
        <v>15000</v>
      </c>
    </row>
    <row r="46" spans="1:10" ht="15.75">
      <c r="A46" s="3"/>
      <c r="B46" s="8" t="s">
        <v>79</v>
      </c>
      <c r="C46" s="14"/>
      <c r="D46" s="16"/>
      <c r="F46" s="13">
        <v>9000</v>
      </c>
      <c r="G46" s="13"/>
      <c r="H46" s="16"/>
      <c r="J46" s="13">
        <v>9000</v>
      </c>
    </row>
    <row r="47" spans="1:10" ht="15.75">
      <c r="A47" s="3"/>
      <c r="B47" s="8" t="s">
        <v>80</v>
      </c>
      <c r="C47" s="14"/>
      <c r="D47" s="16"/>
      <c r="F47" s="13">
        <v>25000</v>
      </c>
      <c r="G47" s="13"/>
      <c r="H47" s="16"/>
      <c r="J47" s="13">
        <v>25000</v>
      </c>
    </row>
    <row r="48" spans="1:10" ht="15.75">
      <c r="A48" s="3"/>
      <c r="B48" s="8" t="s">
        <v>81</v>
      </c>
      <c r="C48" s="14"/>
      <c r="D48" s="16"/>
      <c r="F48" s="13">
        <v>35000</v>
      </c>
      <c r="G48" s="13"/>
      <c r="H48" s="16"/>
      <c r="J48" s="13">
        <v>35000</v>
      </c>
    </row>
    <row r="49" spans="1:10" ht="15.75">
      <c r="A49" s="3"/>
      <c r="B49" s="8" t="s">
        <v>82</v>
      </c>
      <c r="C49" s="14"/>
      <c r="D49" s="16"/>
      <c r="F49" s="13">
        <v>33000</v>
      </c>
      <c r="G49" s="13"/>
      <c r="H49" s="16"/>
      <c r="J49" s="13">
        <v>33000</v>
      </c>
    </row>
    <row r="50" spans="1:10" ht="15.75">
      <c r="A50" s="3"/>
      <c r="B50" s="8"/>
      <c r="C50" s="14"/>
      <c r="D50" s="16"/>
      <c r="F50" s="13"/>
      <c r="G50" s="13"/>
      <c r="H50" s="16"/>
      <c r="J50" s="13"/>
    </row>
    <row r="51" spans="1:10" ht="15.75">
      <c r="A51" s="3">
        <v>549</v>
      </c>
      <c r="B51" s="5" t="s">
        <v>83</v>
      </c>
      <c r="C51" s="14"/>
      <c r="D51" s="16">
        <f>F52+F53</f>
        <v>39000</v>
      </c>
      <c r="F51" s="13"/>
      <c r="G51" s="13"/>
      <c r="H51" s="16">
        <f>J52+J53</f>
        <v>39000</v>
      </c>
      <c r="J51" s="13"/>
    </row>
    <row r="52" spans="1:10" ht="15.75">
      <c r="A52" s="3"/>
      <c r="B52" s="8" t="s">
        <v>50</v>
      </c>
      <c r="C52" s="14"/>
      <c r="D52" s="16"/>
      <c r="F52" s="13">
        <v>15000</v>
      </c>
      <c r="G52" s="13"/>
      <c r="H52" s="16"/>
      <c r="J52" s="13">
        <v>15000</v>
      </c>
    </row>
    <row r="53" spans="1:10" ht="15.75">
      <c r="A53" s="3"/>
      <c r="B53" s="8" t="s">
        <v>84</v>
      </c>
      <c r="C53" s="14"/>
      <c r="D53" s="16"/>
      <c r="F53" s="13">
        <v>24000</v>
      </c>
      <c r="G53" s="13"/>
      <c r="H53" s="16"/>
      <c r="J53" s="13">
        <v>24000</v>
      </c>
    </row>
    <row r="54" spans="1:10" ht="15">
      <c r="A54" s="3"/>
      <c r="B54" s="3"/>
      <c r="C54" s="3"/>
      <c r="D54" s="16"/>
      <c r="F54" s="13"/>
      <c r="G54" s="13"/>
      <c r="H54" s="16"/>
      <c r="J54" s="13"/>
    </row>
    <row r="55" spans="1:10" ht="15.75">
      <c r="A55" s="3">
        <v>521</v>
      </c>
      <c r="B55" s="2" t="s">
        <v>51</v>
      </c>
      <c r="C55" s="6"/>
      <c r="D55" s="16">
        <f>F55+I55</f>
        <v>3576937</v>
      </c>
      <c r="F55" s="13">
        <v>3576937</v>
      </c>
      <c r="G55" s="13"/>
      <c r="H55" s="16">
        <f>J55+L55</f>
        <v>3576937</v>
      </c>
      <c r="J55" s="13">
        <v>3576937</v>
      </c>
    </row>
    <row r="56" spans="1:10" ht="15">
      <c r="A56" s="3">
        <v>524</v>
      </c>
      <c r="B56" s="2" t="s">
        <v>52</v>
      </c>
      <c r="D56" s="16">
        <f>F56+I56</f>
        <v>1180389</v>
      </c>
      <c r="F56" s="13">
        <v>1180389</v>
      </c>
      <c r="G56" s="13"/>
      <c r="H56" s="16">
        <f>J56+L56</f>
        <v>1180389</v>
      </c>
      <c r="J56" s="13">
        <v>1180389</v>
      </c>
    </row>
    <row r="57" spans="1:10" ht="15">
      <c r="A57" s="3">
        <v>527</v>
      </c>
      <c r="B57" s="2" t="s">
        <v>53</v>
      </c>
      <c r="D57" s="16">
        <f>F57+I57</f>
        <v>54000</v>
      </c>
      <c r="F57" s="13">
        <v>54000</v>
      </c>
      <c r="G57" s="13"/>
      <c r="H57" s="16">
        <f>J57+L57</f>
        <v>54000</v>
      </c>
      <c r="J57" s="13">
        <v>54000</v>
      </c>
    </row>
    <row r="58" spans="1:10" ht="15">
      <c r="A58" s="3">
        <v>549</v>
      </c>
      <c r="B58" s="2" t="s">
        <v>54</v>
      </c>
      <c r="D58" s="16">
        <f>F58+I58</f>
        <v>41000</v>
      </c>
      <c r="F58" s="13">
        <v>41000</v>
      </c>
      <c r="G58" s="13"/>
      <c r="H58" s="16">
        <f>J58+L58</f>
        <v>41000</v>
      </c>
      <c r="J58" s="13">
        <v>41000</v>
      </c>
    </row>
    <row r="59" spans="4:10" ht="12.75">
      <c r="D59" s="13"/>
      <c r="F59" s="13"/>
      <c r="G59" s="13"/>
      <c r="H59" s="13"/>
      <c r="J59" s="13"/>
    </row>
    <row r="60" spans="1:10" ht="15.75">
      <c r="A60" s="2" t="s">
        <v>44</v>
      </c>
      <c r="D60" s="17">
        <f>D58+D57+D56+D55+D51+D38+D36+D34+D28+D15+D26</f>
        <v>7120326</v>
      </c>
      <c r="E60" s="7"/>
      <c r="F60" s="18">
        <f>SUM(F15:F59)</f>
        <v>7120326</v>
      </c>
      <c r="G60" s="18"/>
      <c r="H60" s="17">
        <f>H58+H57+H56+H55+H51+H38+H36+H34+H28+H15+H26</f>
        <v>7120326</v>
      </c>
      <c r="I60" s="7"/>
      <c r="J60" s="18">
        <f>SUM(J15:J59)</f>
        <v>7120326</v>
      </c>
    </row>
    <row r="62" spans="1:3" ht="18">
      <c r="A62" s="21" t="s">
        <v>86</v>
      </c>
      <c r="C62" s="22">
        <f>D11-D60</f>
        <v>0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6">
      <selection activeCell="G6" sqref="G6"/>
    </sheetView>
  </sheetViews>
  <sheetFormatPr defaultColWidth="9.140625" defaultRowHeight="12.75"/>
  <cols>
    <col min="3" max="3" width="12.00390625" style="0" bestFit="1" customWidth="1"/>
    <col min="4" max="4" width="12.7109375" style="0" bestFit="1" customWidth="1"/>
    <col min="6" max="6" width="10.57421875" style="0" bestFit="1" customWidth="1"/>
  </cols>
  <sheetData>
    <row r="1" ht="23.25">
      <c r="A1" s="23" t="s">
        <v>89</v>
      </c>
    </row>
    <row r="3" spans="1:6" ht="15">
      <c r="A3" s="3" t="s">
        <v>43</v>
      </c>
      <c r="B3" s="3"/>
      <c r="C3" s="3"/>
      <c r="D3" s="3" t="s">
        <v>44</v>
      </c>
      <c r="F3" t="s">
        <v>0</v>
      </c>
    </row>
    <row r="4" spans="1:4" ht="15">
      <c r="A4" s="3"/>
      <c r="B4" s="3"/>
      <c r="C4" s="3"/>
      <c r="D4" s="16"/>
    </row>
    <row r="5" spans="1:6" ht="15">
      <c r="A5" s="3" t="s">
        <v>45</v>
      </c>
      <c r="B5" s="3"/>
      <c r="C5" s="3"/>
      <c r="D5" s="16">
        <f>F5+H5</f>
        <v>510000</v>
      </c>
      <c r="F5" s="13">
        <v>510000</v>
      </c>
    </row>
    <row r="6" spans="1:6" ht="15">
      <c r="A6" s="3" t="s">
        <v>56</v>
      </c>
      <c r="B6" s="5"/>
      <c r="C6" s="5"/>
      <c r="D6" s="16">
        <f>F6</f>
        <v>200000</v>
      </c>
      <c r="F6" s="13">
        <v>200000</v>
      </c>
    </row>
    <row r="7" spans="1:6" ht="15">
      <c r="A7" s="3" t="s">
        <v>57</v>
      </c>
      <c r="B7" s="3"/>
      <c r="C7" s="3"/>
      <c r="D7" s="16">
        <f>F7</f>
        <v>28000</v>
      </c>
      <c r="F7" s="13">
        <v>28000</v>
      </c>
    </row>
    <row r="8" spans="1:6" ht="15">
      <c r="A8" s="3" t="s">
        <v>46</v>
      </c>
      <c r="B8" s="3"/>
      <c r="C8" s="3"/>
      <c r="D8" s="16">
        <f>F8+H8</f>
        <v>1440000</v>
      </c>
      <c r="F8" s="13">
        <v>1440000</v>
      </c>
    </row>
    <row r="9" spans="1:6" ht="15">
      <c r="A9" s="3" t="s">
        <v>47</v>
      </c>
      <c r="B9" s="3"/>
      <c r="C9" s="3"/>
      <c r="D9" s="16">
        <f>F9+H9</f>
        <v>4912326</v>
      </c>
      <c r="F9" s="13">
        <v>4912326</v>
      </c>
    </row>
    <row r="10" spans="1:6" ht="15">
      <c r="A10" s="3"/>
      <c r="B10" s="3"/>
      <c r="C10" s="3"/>
      <c r="D10" s="16"/>
      <c r="F10" s="13"/>
    </row>
    <row r="11" spans="1:6" ht="15.75">
      <c r="A11" s="3" t="s">
        <v>44</v>
      </c>
      <c r="B11" s="3"/>
      <c r="C11" s="3"/>
      <c r="D11" s="17">
        <f>F11+H11</f>
        <v>7090326</v>
      </c>
      <c r="E11" s="7"/>
      <c r="F11" s="18">
        <f>SUM(F5:F10)</f>
        <v>7090326</v>
      </c>
    </row>
    <row r="12" spans="1:6" ht="15.75">
      <c r="A12" s="3"/>
      <c r="B12" s="3"/>
      <c r="C12" s="6"/>
      <c r="D12" s="17"/>
      <c r="F12" s="13"/>
    </row>
    <row r="13" spans="1:6" ht="15">
      <c r="A13" s="3"/>
      <c r="B13" s="3"/>
      <c r="C13" s="3"/>
      <c r="D13" s="16"/>
      <c r="F13" s="13"/>
    </row>
    <row r="14" spans="1:6" ht="15">
      <c r="A14" s="3" t="s">
        <v>48</v>
      </c>
      <c r="B14" s="3"/>
      <c r="C14" s="3"/>
      <c r="D14" s="16"/>
      <c r="F14" s="13"/>
    </row>
    <row r="15" spans="1:6" ht="15">
      <c r="A15" s="3">
        <v>501</v>
      </c>
      <c r="B15" s="3" t="s">
        <v>58</v>
      </c>
      <c r="C15" s="3"/>
      <c r="D15" s="16">
        <f>F16+F17+F18+F19+F20+F21+F23+F24+F22+F25</f>
        <v>342000</v>
      </c>
      <c r="F15" s="13">
        <v>0</v>
      </c>
    </row>
    <row r="16" spans="1:6" ht="15">
      <c r="A16" s="3"/>
      <c r="B16" s="20" t="s">
        <v>59</v>
      </c>
      <c r="C16" s="3"/>
      <c r="D16" s="16" t="s">
        <v>0</v>
      </c>
      <c r="F16" s="13">
        <v>130000</v>
      </c>
    </row>
    <row r="17" spans="1:6" ht="15.75">
      <c r="A17" s="3"/>
      <c r="B17" s="2" t="s">
        <v>60</v>
      </c>
      <c r="C17" s="6"/>
      <c r="D17" s="16" t="s">
        <v>0</v>
      </c>
      <c r="F17" s="13">
        <v>25000</v>
      </c>
    </row>
    <row r="18" spans="1:6" ht="15">
      <c r="A18" s="3"/>
      <c r="B18" s="2" t="s">
        <v>61</v>
      </c>
      <c r="C18" s="3"/>
      <c r="D18" s="16" t="s">
        <v>0</v>
      </c>
      <c r="F18" s="13">
        <v>15000</v>
      </c>
    </row>
    <row r="19" spans="1:6" ht="15.75">
      <c r="A19" s="3"/>
      <c r="B19" s="2" t="s">
        <v>62</v>
      </c>
      <c r="C19" s="6"/>
      <c r="D19" s="16" t="s">
        <v>0</v>
      </c>
      <c r="F19" s="13">
        <v>10000</v>
      </c>
    </row>
    <row r="20" spans="1:6" ht="15">
      <c r="A20" s="3"/>
      <c r="B20" s="2" t="s">
        <v>63</v>
      </c>
      <c r="C20" s="3"/>
      <c r="D20" s="16"/>
      <c r="F20" s="13">
        <v>25000</v>
      </c>
    </row>
    <row r="21" spans="1:6" ht="15">
      <c r="A21" s="3"/>
      <c r="B21" s="2" t="s">
        <v>64</v>
      </c>
      <c r="C21" s="3"/>
      <c r="D21" s="16"/>
      <c r="F21" s="13">
        <v>10000</v>
      </c>
    </row>
    <row r="22" spans="1:6" ht="15">
      <c r="A22" s="3"/>
      <c r="B22" s="2" t="s">
        <v>87</v>
      </c>
      <c r="C22" s="3"/>
      <c r="D22" s="16"/>
      <c r="F22" s="13">
        <v>42000</v>
      </c>
    </row>
    <row r="23" spans="1:6" ht="15">
      <c r="A23" s="3"/>
      <c r="B23" s="2" t="s">
        <v>65</v>
      </c>
      <c r="C23" s="3"/>
      <c r="D23" s="16"/>
      <c r="F23" s="13">
        <v>12000</v>
      </c>
    </row>
    <row r="24" spans="1:6" ht="15">
      <c r="A24" s="3"/>
      <c r="B24" s="2" t="s">
        <v>66</v>
      </c>
      <c r="C24" s="3"/>
      <c r="D24" s="16"/>
      <c r="F24" s="13">
        <v>70000</v>
      </c>
    </row>
    <row r="25" spans="1:6" ht="15">
      <c r="A25" s="3"/>
      <c r="B25" s="2" t="s">
        <v>88</v>
      </c>
      <c r="C25" s="3"/>
      <c r="D25" s="16"/>
      <c r="F25" s="13">
        <v>3000</v>
      </c>
    </row>
    <row r="26" spans="1:6" ht="15">
      <c r="A26" s="3"/>
      <c r="B26" s="2" t="s">
        <v>85</v>
      </c>
      <c r="C26" s="3"/>
      <c r="D26" s="16">
        <f>F26</f>
        <v>510000</v>
      </c>
      <c r="F26" s="13">
        <v>510000</v>
      </c>
    </row>
    <row r="27" spans="1:6" ht="15">
      <c r="A27" s="3"/>
      <c r="B27" s="2"/>
      <c r="C27" s="3"/>
      <c r="D27" s="16"/>
      <c r="F27" s="13"/>
    </row>
    <row r="28" spans="1:6" ht="15">
      <c r="A28" s="3">
        <v>502</v>
      </c>
      <c r="B28" s="3" t="s">
        <v>67</v>
      </c>
      <c r="C28" s="3"/>
      <c r="D28" s="16">
        <f>F29+F30+F31</f>
        <v>635000</v>
      </c>
      <c r="F28" s="13"/>
    </row>
    <row r="29" spans="1:6" ht="15">
      <c r="A29" s="3" t="s">
        <v>0</v>
      </c>
      <c r="B29" s="2" t="s">
        <v>68</v>
      </c>
      <c r="C29" s="3"/>
      <c r="D29" s="16" t="s">
        <v>0</v>
      </c>
      <c r="F29" s="13">
        <v>450000</v>
      </c>
    </row>
    <row r="30" spans="1:6" ht="15">
      <c r="A30" s="3"/>
      <c r="B30" s="2" t="s">
        <v>69</v>
      </c>
      <c r="C30" s="3"/>
      <c r="D30" s="16" t="s">
        <v>0</v>
      </c>
      <c r="F30" s="13">
        <v>110000</v>
      </c>
    </row>
    <row r="31" spans="1:6" ht="15.75">
      <c r="A31" s="3"/>
      <c r="B31" s="2" t="s">
        <v>70</v>
      </c>
      <c r="C31" s="6"/>
      <c r="D31" s="16" t="s">
        <v>0</v>
      </c>
      <c r="F31" s="13">
        <v>75000</v>
      </c>
    </row>
    <row r="32" spans="1:6" ht="15">
      <c r="A32" s="3"/>
      <c r="B32" s="2" t="s">
        <v>0</v>
      </c>
      <c r="C32" s="7"/>
      <c r="D32" s="16" t="s">
        <v>0</v>
      </c>
      <c r="F32" s="13" t="s">
        <v>0</v>
      </c>
    </row>
    <row r="33" spans="1:6" ht="15.75">
      <c r="A33" s="3"/>
      <c r="B33" s="3"/>
      <c r="C33" s="6"/>
      <c r="D33" s="16"/>
      <c r="F33" s="13"/>
    </row>
    <row r="34" spans="1:6" ht="15">
      <c r="A34" s="3">
        <v>511</v>
      </c>
      <c r="B34" s="3" t="s">
        <v>49</v>
      </c>
      <c r="C34" s="7"/>
      <c r="D34" s="16">
        <f>F34+H34</f>
        <v>480000</v>
      </c>
      <c r="F34" s="13">
        <v>480000</v>
      </c>
    </row>
    <row r="35" spans="1:6" ht="15.75">
      <c r="A35" s="3"/>
      <c r="B35" s="3"/>
      <c r="C35" s="6"/>
      <c r="D35" s="16"/>
      <c r="F35" s="13"/>
    </row>
    <row r="36" spans="1:6" ht="15.75">
      <c r="A36" s="3">
        <v>512</v>
      </c>
      <c r="B36" s="3" t="s">
        <v>71</v>
      </c>
      <c r="C36" s="6"/>
      <c r="D36" s="16">
        <f>F36+H36</f>
        <v>2000</v>
      </c>
      <c r="F36" s="13">
        <v>2000</v>
      </c>
    </row>
    <row r="37" spans="1:6" ht="15">
      <c r="A37" s="3"/>
      <c r="B37" s="2" t="s">
        <v>0</v>
      </c>
      <c r="C37" s="2"/>
      <c r="D37" s="16" t="s">
        <v>0</v>
      </c>
      <c r="F37" s="13" t="s">
        <v>0</v>
      </c>
    </row>
    <row r="38" spans="1:6" ht="15.75">
      <c r="A38" s="3">
        <v>518</v>
      </c>
      <c r="B38" s="5" t="s">
        <v>72</v>
      </c>
      <c r="C38" s="14"/>
      <c r="D38" s="16">
        <f>F39+F40+F41+F42+F43+F44+F45+F46+F47+F48+F49</f>
        <v>230000</v>
      </c>
      <c r="F38" s="13" t="s">
        <v>0</v>
      </c>
    </row>
    <row r="39" spans="1:6" ht="15.75">
      <c r="A39" s="3"/>
      <c r="B39" s="8" t="s">
        <v>73</v>
      </c>
      <c r="C39" s="14"/>
      <c r="D39" s="16" t="s">
        <v>0</v>
      </c>
      <c r="F39" s="13">
        <v>32000</v>
      </c>
    </row>
    <row r="40" spans="1:6" ht="15.75">
      <c r="A40" s="3"/>
      <c r="B40" s="8" t="s">
        <v>74</v>
      </c>
      <c r="C40" s="14"/>
      <c r="D40" s="16" t="s">
        <v>0</v>
      </c>
      <c r="F40" s="13">
        <v>41000</v>
      </c>
    </row>
    <row r="41" spans="1:6" ht="15.75">
      <c r="A41" s="3" t="s">
        <v>0</v>
      </c>
      <c r="B41" s="8" t="s">
        <v>75</v>
      </c>
      <c r="C41" s="14"/>
      <c r="D41" s="16" t="s">
        <v>0</v>
      </c>
      <c r="F41" s="13">
        <v>15000</v>
      </c>
    </row>
    <row r="42" spans="1:6" ht="15.75">
      <c r="A42" s="3"/>
      <c r="B42" s="8" t="s">
        <v>38</v>
      </c>
      <c r="C42" s="14"/>
      <c r="D42" s="16" t="s">
        <v>0</v>
      </c>
      <c r="F42" s="13">
        <v>2000</v>
      </c>
    </row>
    <row r="43" spans="1:6" ht="15.75">
      <c r="A43" s="3"/>
      <c r="B43" s="8" t="s">
        <v>76</v>
      </c>
      <c r="C43" s="14"/>
      <c r="D43" s="16"/>
      <c r="F43" s="13">
        <v>20000</v>
      </c>
    </row>
    <row r="44" spans="1:6" ht="15.75">
      <c r="A44" s="3" t="s">
        <v>0</v>
      </c>
      <c r="B44" s="8" t="s">
        <v>77</v>
      </c>
      <c r="C44" s="14"/>
      <c r="D44" s="16" t="s">
        <v>0</v>
      </c>
      <c r="F44" s="13">
        <v>3000</v>
      </c>
    </row>
    <row r="45" spans="1:6" ht="15.75">
      <c r="A45" s="3"/>
      <c r="B45" s="8" t="s">
        <v>78</v>
      </c>
      <c r="C45" s="14"/>
      <c r="D45" s="16"/>
      <c r="F45" s="13">
        <v>15000</v>
      </c>
    </row>
    <row r="46" spans="1:6" ht="15.75">
      <c r="A46" s="3"/>
      <c r="B46" s="8" t="s">
        <v>79</v>
      </c>
      <c r="C46" s="14"/>
      <c r="D46" s="16"/>
      <c r="F46" s="13">
        <v>9000</v>
      </c>
    </row>
    <row r="47" spans="1:6" ht="15.75">
      <c r="A47" s="3"/>
      <c r="B47" s="8" t="s">
        <v>80</v>
      </c>
      <c r="C47" s="14"/>
      <c r="D47" s="16"/>
      <c r="F47" s="13">
        <v>25000</v>
      </c>
    </row>
    <row r="48" spans="1:6" ht="15.75">
      <c r="A48" s="3"/>
      <c r="B48" s="8" t="s">
        <v>81</v>
      </c>
      <c r="C48" s="14"/>
      <c r="D48" s="16"/>
      <c r="F48" s="13">
        <v>35000</v>
      </c>
    </row>
    <row r="49" spans="1:6" ht="15.75">
      <c r="A49" s="3"/>
      <c r="B49" s="8" t="s">
        <v>82</v>
      </c>
      <c r="C49" s="14"/>
      <c r="D49" s="16"/>
      <c r="F49" s="13">
        <v>33000</v>
      </c>
    </row>
    <row r="50" spans="1:6" ht="15.75">
      <c r="A50" s="3"/>
      <c r="B50" s="8"/>
      <c r="C50" s="14"/>
      <c r="D50" s="16"/>
      <c r="F50" s="13"/>
    </row>
    <row r="51" spans="1:6" ht="15.75">
      <c r="A51" s="3">
        <v>549</v>
      </c>
      <c r="B51" s="5" t="s">
        <v>83</v>
      </c>
      <c r="C51" s="14"/>
      <c r="D51" s="16">
        <f>F52+F53</f>
        <v>39000</v>
      </c>
      <c r="F51" s="13"/>
    </row>
    <row r="52" spans="1:6" ht="15.75">
      <c r="A52" s="3"/>
      <c r="B52" s="8" t="s">
        <v>50</v>
      </c>
      <c r="C52" s="14"/>
      <c r="D52" s="16"/>
      <c r="F52" s="13">
        <v>15000</v>
      </c>
    </row>
    <row r="53" spans="1:6" ht="15.75">
      <c r="A53" s="3"/>
      <c r="B53" s="8" t="s">
        <v>84</v>
      </c>
      <c r="C53" s="14"/>
      <c r="D53" s="16"/>
      <c r="F53" s="13">
        <v>24000</v>
      </c>
    </row>
    <row r="54" spans="1:6" ht="15">
      <c r="A54" s="3"/>
      <c r="B54" s="3"/>
      <c r="C54" s="3"/>
      <c r="D54" s="16"/>
      <c r="F54" s="13"/>
    </row>
    <row r="55" spans="1:6" ht="15.75">
      <c r="A55" s="3">
        <v>521</v>
      </c>
      <c r="B55" s="2" t="s">
        <v>51</v>
      </c>
      <c r="C55" s="6"/>
      <c r="D55" s="16">
        <f>F55+H55</f>
        <v>3576937</v>
      </c>
      <c r="F55" s="13">
        <v>3576937</v>
      </c>
    </row>
    <row r="56" spans="1:6" ht="15">
      <c r="A56" s="3">
        <v>524</v>
      </c>
      <c r="B56" s="2" t="s">
        <v>52</v>
      </c>
      <c r="D56" s="16">
        <f>F56+H56</f>
        <v>1180389</v>
      </c>
      <c r="F56" s="13">
        <v>1180389</v>
      </c>
    </row>
    <row r="57" spans="1:6" ht="15">
      <c r="A57" s="3">
        <v>527</v>
      </c>
      <c r="B57" s="2" t="s">
        <v>53</v>
      </c>
      <c r="D57" s="16">
        <f>F57+H57</f>
        <v>54000</v>
      </c>
      <c r="F57" s="13">
        <v>54000</v>
      </c>
    </row>
    <row r="58" spans="1:6" ht="15">
      <c r="A58" s="3">
        <v>549</v>
      </c>
      <c r="B58" s="2" t="s">
        <v>54</v>
      </c>
      <c r="D58" s="16">
        <f>F58+H58</f>
        <v>41000</v>
      </c>
      <c r="F58" s="13">
        <v>41000</v>
      </c>
    </row>
    <row r="59" spans="4:6" ht="12.75">
      <c r="D59" s="13"/>
      <c r="F59" s="13"/>
    </row>
    <row r="60" spans="1:6" ht="15.75">
      <c r="A60" s="2" t="s">
        <v>44</v>
      </c>
      <c r="D60" s="17">
        <f>D58+D57+D56+D55+D51+D38+D36+D34+D28+D15+D26</f>
        <v>7090326</v>
      </c>
      <c r="E60" s="7"/>
      <c r="F60" s="18">
        <f>SUM(F15:F59)</f>
        <v>7090326</v>
      </c>
    </row>
    <row r="62" spans="1:3" ht="18">
      <c r="A62" s="21" t="s">
        <v>86</v>
      </c>
      <c r="C62" s="22">
        <f>D11-D60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skolka</cp:lastModifiedBy>
  <cp:lastPrinted>2018-05-23T14:03:02Z</cp:lastPrinted>
  <dcterms:created xsi:type="dcterms:W3CDTF">2018-03-28T09:35:02Z</dcterms:created>
  <dcterms:modified xsi:type="dcterms:W3CDTF">2018-05-23T14:12:29Z</dcterms:modified>
  <cp:category/>
  <cp:version/>
  <cp:contentType/>
  <cp:contentStatus/>
</cp:coreProperties>
</file>